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083" windowHeight="10474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Лист2!$A$10:$I$177</definedName>
    <definedName name="_xlnm.Print_Area" localSheetId="1">Лист2!$A$1:$J$177</definedName>
  </definedNames>
  <calcPr calcId="152511"/>
</workbook>
</file>

<file path=xl/calcChain.xml><?xml version="1.0" encoding="utf-8"?>
<calcChain xmlns="http://schemas.openxmlformats.org/spreadsheetml/2006/main">
  <c r="G161" i="2" l="1"/>
  <c r="G14" i="2" l="1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39" i="2"/>
  <c r="H139" i="2"/>
  <c r="I139" i="2"/>
  <c r="J139" i="2"/>
  <c r="G140" i="2"/>
  <c r="H140" i="2"/>
  <c r="I140" i="2"/>
  <c r="J140" i="2"/>
  <c r="G141" i="2"/>
  <c r="H141" i="2"/>
  <c r="I141" i="2"/>
  <c r="J141" i="2"/>
  <c r="G142" i="2"/>
  <c r="H142" i="2"/>
  <c r="I142" i="2"/>
  <c r="J142" i="2"/>
  <c r="G92" i="2"/>
  <c r="G90" i="2"/>
  <c r="G89" i="2"/>
  <c r="H83" i="2"/>
  <c r="I83" i="2"/>
  <c r="J83" i="2"/>
  <c r="H78" i="2"/>
  <c r="I78" i="2"/>
  <c r="J78" i="2"/>
  <c r="J73" i="2"/>
  <c r="I73" i="2"/>
  <c r="H73" i="2"/>
  <c r="H68" i="2"/>
  <c r="H63" i="2" s="1"/>
  <c r="I68" i="2"/>
  <c r="J68" i="2"/>
  <c r="J63" i="2" s="1"/>
  <c r="H67" i="2"/>
  <c r="I67" i="2"/>
  <c r="J67" i="2"/>
  <c r="H66" i="2"/>
  <c r="I66" i="2"/>
  <c r="J66" i="2"/>
  <c r="H65" i="2"/>
  <c r="I65" i="2"/>
  <c r="J65" i="2"/>
  <c r="H64" i="2"/>
  <c r="I64" i="2"/>
  <c r="J64" i="2"/>
  <c r="H58" i="2"/>
  <c r="H53" i="2" s="1"/>
  <c r="I58" i="2"/>
  <c r="I53" i="2" s="1"/>
  <c r="J58" i="2"/>
  <c r="H57" i="2"/>
  <c r="I57" i="2"/>
  <c r="J57" i="2"/>
  <c r="H56" i="2"/>
  <c r="I56" i="2"/>
  <c r="J56" i="2"/>
  <c r="H55" i="2"/>
  <c r="I55" i="2"/>
  <c r="J55" i="2"/>
  <c r="H54" i="2"/>
  <c r="I54" i="2"/>
  <c r="J54" i="2"/>
  <c r="J53" i="2"/>
  <c r="I63" i="2" l="1"/>
  <c r="F172" i="2" l="1"/>
  <c r="F171" i="2"/>
  <c r="F170" i="2"/>
  <c r="F169" i="2"/>
  <c r="F167" i="2"/>
  <c r="F166" i="2"/>
  <c r="F165" i="2"/>
  <c r="F164" i="2"/>
  <c r="F162" i="2"/>
  <c r="F161" i="2"/>
  <c r="F160" i="2"/>
  <c r="F159" i="2"/>
  <c r="F157" i="2"/>
  <c r="F156" i="2"/>
  <c r="F155" i="2"/>
  <c r="F154" i="2"/>
  <c r="F152" i="2"/>
  <c r="F151" i="2"/>
  <c r="F150" i="2"/>
  <c r="F149" i="2"/>
  <c r="F147" i="2"/>
  <c r="F137" i="2"/>
  <c r="F136" i="2"/>
  <c r="F135" i="2"/>
  <c r="F134" i="2"/>
  <c r="F132" i="2"/>
  <c r="F131" i="2"/>
  <c r="F130" i="2"/>
  <c r="F129" i="2"/>
  <c r="F127" i="2"/>
  <c r="F126" i="2"/>
  <c r="F125" i="2"/>
  <c r="F124" i="2"/>
  <c r="F122" i="2"/>
  <c r="F121" i="2"/>
  <c r="F120" i="2"/>
  <c r="F119" i="2"/>
  <c r="F117" i="2"/>
  <c r="F116" i="2"/>
  <c r="F115" i="2"/>
  <c r="F114" i="2"/>
  <c r="F112" i="2"/>
  <c r="F111" i="2"/>
  <c r="F110" i="2"/>
  <c r="F109" i="2"/>
  <c r="F107" i="2"/>
  <c r="F106" i="2"/>
  <c r="F105" i="2"/>
  <c r="F104" i="2"/>
  <c r="F102" i="2"/>
  <c r="F101" i="2"/>
  <c r="F100" i="2"/>
  <c r="F99" i="2"/>
  <c r="F97" i="2"/>
  <c r="F95" i="2"/>
  <c r="F94" i="2"/>
  <c r="F87" i="2"/>
  <c r="F86" i="2"/>
  <c r="F85" i="2"/>
  <c r="F84" i="2"/>
  <c r="F82" i="2"/>
  <c r="F81" i="2"/>
  <c r="F80" i="2"/>
  <c r="F79" i="2"/>
  <c r="F77" i="2"/>
  <c r="F76" i="2"/>
  <c r="F75" i="2"/>
  <c r="F74" i="2"/>
  <c r="F72" i="2"/>
  <c r="F71" i="2"/>
  <c r="F70" i="2"/>
  <c r="F69" i="2"/>
  <c r="F62" i="2"/>
  <c r="F61" i="2"/>
  <c r="F60" i="2"/>
  <c r="F59" i="2"/>
  <c r="F52" i="2"/>
  <c r="F51" i="2"/>
  <c r="F50" i="2"/>
  <c r="F49" i="2"/>
  <c r="F47" i="2"/>
  <c r="F46" i="2"/>
  <c r="F45" i="2"/>
  <c r="F44" i="2"/>
  <c r="F42" i="2"/>
  <c r="F41" i="2"/>
  <c r="F40" i="2"/>
  <c r="F39" i="2"/>
  <c r="F37" i="2"/>
  <c r="F36" i="2"/>
  <c r="F35" i="2"/>
  <c r="F34" i="2"/>
  <c r="F32" i="2" l="1"/>
  <c r="F31" i="2"/>
  <c r="F30" i="2"/>
  <c r="F29" i="2"/>
  <c r="F27" i="2"/>
  <c r="F26" i="2"/>
  <c r="F25" i="2"/>
  <c r="F24" i="2"/>
  <c r="F22" i="2"/>
  <c r="F21" i="2"/>
  <c r="F20" i="2"/>
  <c r="F19" i="2"/>
  <c r="F146" i="2" l="1"/>
  <c r="F145" i="2"/>
  <c r="F144" i="2"/>
  <c r="F139" i="2" l="1"/>
  <c r="J168" i="2"/>
  <c r="I168" i="2"/>
  <c r="H168" i="2"/>
  <c r="G168" i="2"/>
  <c r="F168" i="2" l="1"/>
  <c r="H91" i="2"/>
  <c r="H90" i="2"/>
  <c r="H89" i="2"/>
  <c r="J133" i="2"/>
  <c r="I133" i="2"/>
  <c r="H133" i="2"/>
  <c r="G133" i="2"/>
  <c r="F133" i="2" l="1"/>
  <c r="I91" i="2"/>
  <c r="J91" i="2"/>
  <c r="J163" i="2" l="1"/>
  <c r="J158" i="2"/>
  <c r="J153" i="2"/>
  <c r="J148" i="2"/>
  <c r="J143" i="2"/>
  <c r="J138" i="2" s="1"/>
  <c r="J128" i="2"/>
  <c r="J123" i="2"/>
  <c r="J118" i="2"/>
  <c r="J113" i="2"/>
  <c r="J108" i="2"/>
  <c r="J103" i="2"/>
  <c r="J98" i="2"/>
  <c r="J93" i="2"/>
  <c r="J88" i="2" s="1"/>
  <c r="J92" i="2"/>
  <c r="J90" i="2"/>
  <c r="J89" i="2"/>
  <c r="J48" i="2"/>
  <c r="J43" i="2"/>
  <c r="J38" i="2"/>
  <c r="J33" i="2"/>
  <c r="J28" i="2"/>
  <c r="J23" i="2"/>
  <c r="J18" i="2"/>
  <c r="J13" i="2" s="1"/>
  <c r="J174" i="2" l="1"/>
  <c r="J176" i="2"/>
  <c r="J175" i="2"/>
  <c r="J177" i="2"/>
  <c r="G113" i="2"/>
  <c r="J173" i="2" l="1"/>
  <c r="I113" i="2"/>
  <c r="F113" i="2" s="1"/>
  <c r="H113" i="2"/>
  <c r="F16" i="2" l="1"/>
  <c r="I23" i="2" l="1"/>
  <c r="H23" i="2"/>
  <c r="G23" i="2"/>
  <c r="F23" i="2" l="1"/>
  <c r="G96" i="2"/>
  <c r="F96" i="2" l="1"/>
  <c r="G91" i="2"/>
  <c r="F141" i="2"/>
  <c r="F91" i="2"/>
  <c r="G66" i="2"/>
  <c r="F66" i="2" s="1"/>
  <c r="I153" i="2" l="1"/>
  <c r="H153" i="2"/>
  <c r="G153" i="2"/>
  <c r="I108" i="2"/>
  <c r="H108" i="2"/>
  <c r="G108" i="2"/>
  <c r="I103" i="2"/>
  <c r="H103" i="2"/>
  <c r="G103" i="2"/>
  <c r="I98" i="2"/>
  <c r="H98" i="2"/>
  <c r="G98" i="2"/>
  <c r="I93" i="2"/>
  <c r="H93" i="2"/>
  <c r="G93" i="2"/>
  <c r="G68" i="2"/>
  <c r="F93" i="2" l="1"/>
  <c r="F103" i="2"/>
  <c r="F153" i="2"/>
  <c r="F68" i="2"/>
  <c r="F98" i="2"/>
  <c r="F108" i="2"/>
  <c r="I18" i="2"/>
  <c r="H18" i="2"/>
  <c r="G18" i="2"/>
  <c r="F18" i="2" s="1"/>
  <c r="F140" i="2" l="1"/>
  <c r="I148" i="2"/>
  <c r="H148" i="2"/>
  <c r="G148" i="2"/>
  <c r="G158" i="2"/>
  <c r="F142" i="2" l="1"/>
  <c r="F148" i="2"/>
  <c r="I118" i="2"/>
  <c r="I92" i="2"/>
  <c r="I90" i="2"/>
  <c r="F90" i="2" s="1"/>
  <c r="I89" i="2"/>
  <c r="F89" i="2" s="1"/>
  <c r="H92" i="2"/>
  <c r="F92" i="2" l="1"/>
  <c r="G54" i="2"/>
  <c r="G55" i="2"/>
  <c r="G56" i="2"/>
  <c r="G57" i="2"/>
  <c r="G58" i="2"/>
  <c r="F58" i="2" l="1"/>
  <c r="F56" i="2"/>
  <c r="F54" i="2"/>
  <c r="F57" i="2"/>
  <c r="F55" i="2"/>
  <c r="G53" i="2"/>
  <c r="F53" i="2" s="1"/>
  <c r="F17" i="2"/>
  <c r="F15" i="2"/>
  <c r="F14" i="2"/>
  <c r="G28" i="2" l="1"/>
  <c r="G64" i="2"/>
  <c r="H174" i="2"/>
  <c r="G65" i="2"/>
  <c r="F65" i="2" s="1"/>
  <c r="H175" i="2"/>
  <c r="G67" i="2"/>
  <c r="G73" i="2"/>
  <c r="F73" i="2" s="1"/>
  <c r="G78" i="2"/>
  <c r="G83" i="2"/>
  <c r="F83" i="2" s="1"/>
  <c r="G143" i="2"/>
  <c r="H143" i="2"/>
  <c r="I143" i="2"/>
  <c r="I163" i="2"/>
  <c r="H163" i="2"/>
  <c r="G163" i="2"/>
  <c r="F163" i="2" s="1"/>
  <c r="I158" i="2"/>
  <c r="H158" i="2"/>
  <c r="F158" i="2" s="1"/>
  <c r="I128" i="2"/>
  <c r="H128" i="2"/>
  <c r="G128" i="2"/>
  <c r="I123" i="2"/>
  <c r="I88" i="2" s="1"/>
  <c r="H123" i="2"/>
  <c r="G123" i="2"/>
  <c r="F123" i="2" s="1"/>
  <c r="H118" i="2"/>
  <c r="G118" i="2"/>
  <c r="I48" i="2"/>
  <c r="H48" i="2"/>
  <c r="G48" i="2"/>
  <c r="I43" i="2"/>
  <c r="H43" i="2"/>
  <c r="G43" i="2"/>
  <c r="I38" i="2"/>
  <c r="H38" i="2"/>
  <c r="G38" i="2"/>
  <c r="G33" i="2"/>
  <c r="H33" i="2"/>
  <c r="I33" i="2"/>
  <c r="I28" i="2"/>
  <c r="I13" i="2" l="1"/>
  <c r="F38" i="2"/>
  <c r="F48" i="2"/>
  <c r="H88" i="2"/>
  <c r="I138" i="2"/>
  <c r="G138" i="2"/>
  <c r="F118" i="2"/>
  <c r="G88" i="2"/>
  <c r="H138" i="2"/>
  <c r="F78" i="2"/>
  <c r="F67" i="2"/>
  <c r="G174" i="2"/>
  <c r="F64" i="2"/>
  <c r="F33" i="2"/>
  <c r="F43" i="2"/>
  <c r="F128" i="2"/>
  <c r="F143" i="2"/>
  <c r="I173" i="2"/>
  <c r="G13" i="2"/>
  <c r="F88" i="2"/>
  <c r="G63" i="2"/>
  <c r="G177" i="2"/>
  <c r="G175" i="2"/>
  <c r="I177" i="2"/>
  <c r="I174" i="2"/>
  <c r="I175" i="2"/>
  <c r="I176" i="2"/>
  <c r="G176" i="2"/>
  <c r="H177" i="2"/>
  <c r="H176" i="2"/>
  <c r="H28" i="2"/>
  <c r="H13" i="2" s="1"/>
  <c r="F174" i="2" l="1"/>
  <c r="F177" i="2"/>
  <c r="F63" i="2"/>
  <c r="F13" i="2"/>
  <c r="F28" i="2"/>
  <c r="F138" i="2"/>
  <c r="G173" i="2"/>
  <c r="F175" i="2"/>
  <c r="F176" i="2"/>
  <c r="H173" i="2"/>
  <c r="F173" i="2" l="1"/>
</calcChain>
</file>

<file path=xl/sharedStrings.xml><?xml version="1.0" encoding="utf-8"?>
<sst xmlns="http://schemas.openxmlformats.org/spreadsheetml/2006/main" count="348" uniqueCount="155">
  <si>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</si>
  <si>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</si>
  <si>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</si>
  <si>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</si>
  <si>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</si>
  <si>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</si>
  <si>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</si>
  <si>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</si>
  <si>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</si>
  <si>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</si>
  <si>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</si>
  <si>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</si>
  <si>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</si>
  <si>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</si>
  <si>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</si>
  <si>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</si>
  <si>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</si>
  <si>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</si>
  <si>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</si>
  <si>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</si>
  <si>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</si>
  <si>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</si>
  <si>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</si>
  <si>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</si>
  <si>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</si>
  <si>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</si>
  <si>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</si>
  <si>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</si>
  <si>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</si>
  <si>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</si>
  <si>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</si>
  <si>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</si>
  <si>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</si>
  <si>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</si>
  <si>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</si>
  <si>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</si>
  <si>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</si>
  <si>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</si>
  <si>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</si>
  <si>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</si>
  <si>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</si>
  <si>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</si>
  <si>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</si>
  <si>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</si>
  <si>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</si>
  <si>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</si>
  <si>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</si>
  <si>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</si>
  <si>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</si>
  <si>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</si>
  <si>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</si>
  <si>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</si>
  <si>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</si>
  <si>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</si>
  <si>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</si>
  <si>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</si>
  <si>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</si>
  <si>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</si>
  <si>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</si>
  <si>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</si>
  <si>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</si>
  <si>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</si>
  <si>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</si>
  <si>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</si>
  <si>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</si>
  <si>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</si>
  <si>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</si>
  <si>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</si>
  <si>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</si>
  <si>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</si>
  <si>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</si>
  <si>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</si>
  <si>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</si>
  <si>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</si>
  <si>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</si>
  <si>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</si>
  <si>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</si>
  <si>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</si>
  <si>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</si>
  <si>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</si>
  <si>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</si>
  <si>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</si>
  <si>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</si>
  <si>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</si>
  <si>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</si>
  <si>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</si>
  <si>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</si>
  <si>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</si>
  <si>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</si>
  <si>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</si>
  <si>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</si>
  <si>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</si>
  <si>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</si>
  <si>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МАУ городского округа Евпатория Республики Крым "Евпаторийский культурно-этнографический центр "Малый Иерусалим"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</si>
  <si>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</si>
  <si>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</si>
  <si>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</si>
  <si>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</si>
  <si>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</si>
  <si>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</si>
  <si>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</si>
  <si>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</si>
  <si>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УКиМО, МБУК "Заозерненский центр культуры и досуга", МБУК "Мирновский дом культуры"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</si>
  <si>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</si>
  <si>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</si>
  <si>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</si>
  <si>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</si>
  <si>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</si>
  <si>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</si>
  <si>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</si>
  <si>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</si>
  <si>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</si>
  <si>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</si>
  <si>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</si>
  <si>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 xml:space="preserve">УКиМО,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 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</si>
  <si>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</si>
  <si>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</si>
  <si>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</si>
  <si>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</si>
  <si>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</si>
  <si>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Осуществление работ по реставрации, реконструкции, капитальному и текущему ремонтам, обеспечению доступности зданий и сооружений всех муниципальных учреждений культуры, в том числе являющихся памятниками архитектуры (проектно-изыскательные,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  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</si>
  <si>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</si>
  <si>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</si>
  <si>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</si>
  <si>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</si>
  <si>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УКиМО, МБУК "Евпаторийский краеведческий музей",  МБУК "Евпаторийская централизованная библиотечная система", МАУ городского округа Евпатория Республики Крым "Евпаторийский культурно-этнографический центр "Малый Иерусалим"</t>
  </si>
  <si>
    <t xml:space="preserve">2021-2024 </t>
  </si>
  <si>
    <t xml:space="preserve">2021 - 2024 </t>
  </si>
  <si>
    <t xml:space="preserve"> 2021-2024</t>
  </si>
  <si>
    <t>2021-2024</t>
  </si>
  <si>
    <t>2024 год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</si>
  <si>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городского округа Евпатория Республики Крым "Евпаторийский культурно-этнографический центр "Малый Иерусалим", МБУК "Евпаторийская централизованная библиотечная система"</t>
  </si>
  <si>
    <t xml:space="preserve">УКиМО, МБУ ДО "ЕДШИ", МБУК "Театр-студия кукол "Марионетки" 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</si>
  <si>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</si>
  <si>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</si>
  <si>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</si>
  <si>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</si>
  <si>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</si>
  <si>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</si>
  <si>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</si>
  <si>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</si>
  <si>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</si>
  <si>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</si>
  <si>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</si>
  <si>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</si>
  <si>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</si>
  <si>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</si>
  <si>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</si>
  <si>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</si>
  <si>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</si>
  <si>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</si>
  <si>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</si>
  <si>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г. Евпатория, ул. Демышева, 129 в целях модернизации муниципальных детских школ искусств по видам искусств путем их реконструкции, капитального ремонта в рамках регионального проекта «Обеспечение качественного нового уровня развития инфраструктуры культуры» («Культурная среда») национального проекта «Культура» 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</si>
  <si>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</si>
  <si>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Приложение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</si>
</sst>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15" fillId="0" borderId="1" xfId="1" applyNumberFormat="1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4.3" x14ac:dyDescent="0.25"/>
  <cols>
    <col min="1" max="1" width="17.875" customWidth="1"/>
    <col min="2" max="2" width="14" hidden="1" customWidth="1"/>
    <col min="3" max="3" width="13.125" hidden="1" customWidth="1"/>
    <col min="4" max="4" width="16.375" customWidth="1"/>
    <col min="5" max="5" width="15.375" customWidth="1"/>
    <col min="6" max="6" width="14.375" hidden="1" customWidth="1"/>
    <col min="7" max="7" width="18.375" hidden="1" customWidth="1"/>
    <col min="8" max="8" width="17.75" hidden="1" customWidth="1"/>
    <col min="9" max="9" width="18.25" hidden="1" customWidth="1"/>
    <col min="11" max="11" width="13.75" customWidth="1"/>
    <col min="12" max="12" width="8.375" customWidth="1"/>
    <col min="13" max="13" width="11.125" customWidth="1"/>
    <col min="15" max="15" width="15.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.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 x14ac:dyDescent="0.25">
      <c r="M41" s="12">
        <v>670.88599999999997</v>
      </c>
    </row>
    <row r="42" spans="1:15" x14ac:dyDescent="0.25">
      <c r="M42" s="12">
        <v>788</v>
      </c>
    </row>
    <row r="43" spans="1:15" x14ac:dyDescent="0.25">
      <c r="A43" t="s">
        <v>46</v>
      </c>
      <c r="M43" s="12">
        <v>448</v>
      </c>
    </row>
    <row r="44" spans="1:15" x14ac:dyDescent="0.25">
      <c r="M44" s="12">
        <v>1500</v>
      </c>
    </row>
    <row r="45" spans="1:15" x14ac:dyDescent="0.25">
      <c r="M45" s="12">
        <v>76.66</v>
      </c>
      <c r="N45">
        <v>4345</v>
      </c>
    </row>
    <row r="46" spans="1:15" x14ac:dyDescent="0.25">
      <c r="M46" s="12">
        <v>5955.7969999999996</v>
      </c>
      <c r="N46">
        <v>2000</v>
      </c>
      <c r="O46">
        <v>20436.890530000001</v>
      </c>
    </row>
    <row r="47" spans="1:15" ht="15.65" x14ac:dyDescent="0.2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 x14ac:dyDescent="0.2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10"/>
  <sheetViews>
    <sheetView tabSelected="1" view="pageBreakPreview" topLeftCell="A133" zoomScale="110" zoomScaleNormal="100" zoomScaleSheetLayoutView="110" workbookViewId="0">
      <selection activeCell="F147" sqref="F147"/>
    </sheetView>
  </sheetViews>
  <sheetFormatPr defaultColWidth="9" defaultRowHeight="13.6" x14ac:dyDescent="0.25"/>
  <cols>
    <col min="1" max="1" width="4.25" style="50" customWidth="1"/>
    <col min="2" max="2" width="34" style="23" customWidth="1"/>
    <col min="3" max="3" width="7.875" style="23" customWidth="1"/>
    <col min="4" max="4" width="27.375" style="23" customWidth="1"/>
    <col min="5" max="5" width="22.75" style="23" customWidth="1"/>
    <col min="6" max="6" width="16" style="51" customWidth="1"/>
    <col min="7" max="7" width="14.375" style="23" customWidth="1"/>
    <col min="8" max="9" width="13.375" style="52" customWidth="1"/>
    <col min="10" max="10" width="15.375" style="52" customWidth="1"/>
    <col min="11" max="51" width="9" style="22"/>
    <col min="52" max="16384" width="9" style="23"/>
  </cols>
  <sheetData>
    <row r="1" spans="1:52" ht="14.95" customHeight="1" x14ac:dyDescent="0.25">
      <c r="A1" s="20"/>
      <c r="B1" s="20"/>
      <c r="C1" s="20"/>
      <c r="D1" s="20"/>
      <c r="E1" s="20"/>
      <c r="F1" s="21"/>
      <c r="G1" s="110" t="s">
        <v>154</v>
      </c>
      <c r="H1" s="110"/>
      <c r="I1" s="110"/>
      <c r="J1" s="110"/>
    </row>
    <row r="2" spans="1:52" ht="16.3" customHeight="1" x14ac:dyDescent="0.25">
      <c r="A2" s="20"/>
      <c r="B2" s="20"/>
      <c r="C2" s="20"/>
      <c r="D2" s="20"/>
      <c r="E2" s="20"/>
      <c r="F2" s="21"/>
      <c r="G2" s="110"/>
      <c r="H2" s="110"/>
      <c r="I2" s="110"/>
      <c r="J2" s="110"/>
    </row>
    <row r="3" spans="1:52" ht="14.3" customHeight="1" x14ac:dyDescent="0.25">
      <c r="A3" s="20"/>
      <c r="B3" s="20"/>
      <c r="C3" s="20"/>
      <c r="D3" s="20"/>
      <c r="E3" s="20"/>
      <c r="F3" s="21"/>
      <c r="G3" s="110"/>
      <c r="H3" s="110"/>
      <c r="I3" s="110"/>
      <c r="J3" s="110"/>
    </row>
    <row r="4" spans="1:52" ht="14.3" customHeight="1" x14ac:dyDescent="0.25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5" customHeight="1" x14ac:dyDescent="0.25">
      <c r="A5" s="111" t="s">
        <v>78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52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</row>
    <row r="7" spans="1:52" x14ac:dyDescent="0.25">
      <c r="A7" s="111"/>
      <c r="B7" s="111"/>
      <c r="C7" s="111"/>
      <c r="D7" s="111"/>
      <c r="E7" s="111"/>
      <c r="F7" s="111"/>
      <c r="G7" s="111"/>
      <c r="H7" s="111"/>
      <c r="I7" s="111"/>
      <c r="J7" s="111"/>
    </row>
    <row r="8" spans="1:52" ht="14.3" customHeight="1" x14ac:dyDescent="0.25">
      <c r="A8" s="112" t="s">
        <v>48</v>
      </c>
      <c r="B8" s="112" t="s">
        <v>49</v>
      </c>
      <c r="C8" s="112" t="s">
        <v>50</v>
      </c>
      <c r="D8" s="112" t="s">
        <v>51</v>
      </c>
      <c r="E8" s="112" t="s">
        <v>52</v>
      </c>
      <c r="F8" s="112" t="s">
        <v>53</v>
      </c>
      <c r="G8" s="112" t="s">
        <v>77</v>
      </c>
      <c r="H8" s="113"/>
      <c r="I8" s="113"/>
      <c r="J8" s="113"/>
    </row>
    <row r="9" spans="1:52" ht="0.7" customHeight="1" x14ac:dyDescent="0.25">
      <c r="A9" s="114"/>
      <c r="B9" s="114"/>
      <c r="C9" s="114"/>
      <c r="D9" s="114"/>
      <c r="E9" s="114"/>
      <c r="F9" s="114"/>
      <c r="G9" s="24"/>
      <c r="H9" s="25"/>
      <c r="I9" s="25"/>
      <c r="J9" s="25"/>
    </row>
    <row r="10" spans="1:52" s="20" customFormat="1" ht="14.3" customHeight="1" x14ac:dyDescent="0.25">
      <c r="A10" s="114"/>
      <c r="B10" s="114"/>
      <c r="C10" s="114"/>
      <c r="D10" s="114"/>
      <c r="E10" s="114"/>
      <c r="F10" s="114"/>
      <c r="G10" s="112" t="s">
        <v>54</v>
      </c>
      <c r="H10" s="112" t="s">
        <v>71</v>
      </c>
      <c r="I10" s="112" t="s">
        <v>74</v>
      </c>
      <c r="J10" s="112" t="s">
        <v>130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78.8" customHeight="1" x14ac:dyDescent="0.25">
      <c r="A11" s="115"/>
      <c r="B11" s="115"/>
      <c r="C11" s="115"/>
      <c r="D11" s="115"/>
      <c r="E11" s="115"/>
      <c r="F11" s="115"/>
      <c r="G11" s="114"/>
      <c r="H11" s="114"/>
      <c r="I11" s="114"/>
      <c r="J11" s="114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0.9" x14ac:dyDescent="0.2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5" customHeight="1" x14ac:dyDescent="0.25">
      <c r="A13" s="79" t="s">
        <v>55</v>
      </c>
      <c r="B13" s="88" t="s">
        <v>80</v>
      </c>
      <c r="C13" s="79" t="s">
        <v>126</v>
      </c>
      <c r="D13" s="88" t="s">
        <v>111</v>
      </c>
      <c r="E13" s="14" t="s">
        <v>47</v>
      </c>
      <c r="F13" s="15">
        <f t="shared" ref="F13:F32" si="0">G13+H13+I13+J13</f>
        <v>341437.19110000005</v>
      </c>
      <c r="G13" s="16">
        <f>G18+G23+G28+G33+G38+G43+G48</f>
        <v>83229.998100000012</v>
      </c>
      <c r="H13" s="16">
        <f t="shared" ref="H13:J13" si="1">H18+H23+H28+H33+H38+H43+H48</f>
        <v>83495.32699999999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3" customHeight="1" x14ac:dyDescent="0.25">
      <c r="A14" s="80"/>
      <c r="B14" s="89"/>
      <c r="C14" s="80"/>
      <c r="D14" s="89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 x14ac:dyDescent="0.25">
      <c r="A15" s="80"/>
      <c r="B15" s="89"/>
      <c r="C15" s="80"/>
      <c r="D15" s="89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3" customHeight="1" x14ac:dyDescent="0.25">
      <c r="A16" s="80"/>
      <c r="B16" s="89"/>
      <c r="C16" s="80"/>
      <c r="D16" s="89"/>
      <c r="E16" s="14" t="s">
        <v>58</v>
      </c>
      <c r="F16" s="15">
        <f t="shared" si="0"/>
        <v>340936.554</v>
      </c>
      <c r="G16" s="16">
        <f t="shared" ref="G16:J16" si="4">G21+G26+G31+G36+G41+G46+G51</f>
        <v>83107.361000000004</v>
      </c>
      <c r="H16" s="16">
        <f t="shared" si="4"/>
        <v>83369.32699999999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3" customHeight="1" x14ac:dyDescent="0.25">
      <c r="A17" s="81"/>
      <c r="B17" s="90"/>
      <c r="C17" s="81"/>
      <c r="D17" s="90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5" customHeight="1" x14ac:dyDescent="0.25">
      <c r="A18" s="88" t="s">
        <v>60</v>
      </c>
      <c r="B18" s="105" t="s">
        <v>140</v>
      </c>
      <c r="C18" s="79">
        <v>2021</v>
      </c>
      <c r="D18" s="88" t="s">
        <v>112</v>
      </c>
      <c r="E18" s="67" t="s">
        <v>47</v>
      </c>
      <c r="F18" s="15">
        <f t="shared" si="0"/>
        <v>443.25</v>
      </c>
      <c r="G18" s="16">
        <f t="shared" ref="G18:I18" si="6">G19+G20+G21+G22</f>
        <v>443.25</v>
      </c>
      <c r="H18" s="16">
        <f t="shared" si="6"/>
        <v>0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4.95" customHeight="1" x14ac:dyDescent="0.25">
      <c r="A19" s="89"/>
      <c r="B19" s="106"/>
      <c r="C19" s="80"/>
      <c r="D19" s="89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4.95" customHeight="1" x14ac:dyDescent="0.25">
      <c r="A20" s="89"/>
      <c r="B20" s="106"/>
      <c r="C20" s="80"/>
      <c r="D20" s="89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4.95" customHeight="1" x14ac:dyDescent="0.25">
      <c r="A21" s="89"/>
      <c r="B21" s="106"/>
      <c r="C21" s="80"/>
      <c r="D21" s="89"/>
      <c r="E21" s="37" t="s">
        <v>58</v>
      </c>
      <c r="F21" s="15">
        <f t="shared" si="0"/>
        <v>443.25</v>
      </c>
      <c r="G21" s="71">
        <v>443.25</v>
      </c>
      <c r="H21" s="18">
        <v>0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5" customHeight="1" x14ac:dyDescent="0.25">
      <c r="A22" s="90"/>
      <c r="B22" s="107"/>
      <c r="C22" s="81"/>
      <c r="D22" s="90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5" customHeight="1" x14ac:dyDescent="0.25">
      <c r="A23" s="88" t="s">
        <v>61</v>
      </c>
      <c r="B23" s="105" t="s">
        <v>153</v>
      </c>
      <c r="C23" s="79" t="s">
        <v>96</v>
      </c>
      <c r="D23" s="88" t="s">
        <v>132</v>
      </c>
      <c r="E23" s="67" t="s">
        <v>47</v>
      </c>
      <c r="F23" s="15">
        <f t="shared" si="0"/>
        <v>3153.0479999999998</v>
      </c>
      <c r="G23" s="16">
        <f t="shared" ref="G23:I23" si="8">G24+G25+G26+G27</f>
        <v>3124</v>
      </c>
      <c r="H23" s="16">
        <f t="shared" si="8"/>
        <v>29.047999999999998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4.95" customHeight="1" x14ac:dyDescent="0.25">
      <c r="A24" s="89"/>
      <c r="B24" s="106"/>
      <c r="C24" s="80"/>
      <c r="D24" s="89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4.95" customHeight="1" x14ac:dyDescent="0.25">
      <c r="A25" s="89"/>
      <c r="B25" s="106"/>
      <c r="C25" s="80"/>
      <c r="D25" s="89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4.95" customHeight="1" x14ac:dyDescent="0.25">
      <c r="A26" s="89"/>
      <c r="B26" s="106"/>
      <c r="C26" s="80"/>
      <c r="D26" s="89"/>
      <c r="E26" s="37" t="s">
        <v>58</v>
      </c>
      <c r="F26" s="15">
        <f t="shared" si="0"/>
        <v>3153.0479999999998</v>
      </c>
      <c r="G26" s="19">
        <v>3124</v>
      </c>
      <c r="H26" s="18">
        <v>29.047999999999998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50000000000001" customHeight="1" x14ac:dyDescent="0.25">
      <c r="A27" s="90"/>
      <c r="B27" s="107"/>
      <c r="C27" s="81"/>
      <c r="D27" s="90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5" customHeight="1" x14ac:dyDescent="0.25">
      <c r="A28" s="88" t="s">
        <v>62</v>
      </c>
      <c r="B28" s="105" t="s">
        <v>151</v>
      </c>
      <c r="C28" s="79" t="s">
        <v>127</v>
      </c>
      <c r="D28" s="88" t="s">
        <v>88</v>
      </c>
      <c r="E28" s="14" t="s">
        <v>47</v>
      </c>
      <c r="F28" s="15">
        <f t="shared" si="0"/>
        <v>15363.35</v>
      </c>
      <c r="G28" s="16">
        <f t="shared" ref="G28:I28" si="10">G29+G30+G31+G32</f>
        <v>3457.873</v>
      </c>
      <c r="H28" s="16">
        <f t="shared" si="10"/>
        <v>3701.5279999999998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 x14ac:dyDescent="0.25">
      <c r="A29" s="89"/>
      <c r="B29" s="106"/>
      <c r="C29" s="80"/>
      <c r="D29" s="89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 x14ac:dyDescent="0.25">
      <c r="A30" s="89"/>
      <c r="B30" s="106"/>
      <c r="C30" s="80"/>
      <c r="D30" s="89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3" customHeight="1" x14ac:dyDescent="0.25">
      <c r="A31" s="89"/>
      <c r="B31" s="106"/>
      <c r="C31" s="80"/>
      <c r="D31" s="89"/>
      <c r="E31" s="37" t="s">
        <v>58</v>
      </c>
      <c r="F31" s="15">
        <f t="shared" si="0"/>
        <v>15363.35</v>
      </c>
      <c r="G31" s="19">
        <v>3457.873</v>
      </c>
      <c r="H31" s="18">
        <v>3701.5279999999998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5" customHeight="1" x14ac:dyDescent="0.25">
      <c r="A32" s="90"/>
      <c r="B32" s="107"/>
      <c r="C32" s="81"/>
      <c r="D32" s="90"/>
      <c r="E32" s="10" t="s">
        <v>59</v>
      </c>
      <c r="F32" s="15">
        <f t="shared" si="0"/>
        <v>0</v>
      </c>
      <c r="G32" s="17">
        <v>0</v>
      </c>
      <c r="H32" s="17">
        <v>0</v>
      </c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5" customHeight="1" x14ac:dyDescent="0.25">
      <c r="A33" s="88" t="s">
        <v>63</v>
      </c>
      <c r="B33" s="105" t="s">
        <v>141</v>
      </c>
      <c r="C33" s="79" t="s">
        <v>127</v>
      </c>
      <c r="D33" s="88" t="s">
        <v>100</v>
      </c>
      <c r="E33" s="14" t="s">
        <v>47</v>
      </c>
      <c r="F33" s="15">
        <f t="shared" ref="F33:F64" si="12">G33+H33+I33+J33</f>
        <v>229067.51900000003</v>
      </c>
      <c r="G33" s="16">
        <f t="shared" ref="G33:I33" si="13">G34+G35+G36+G37</f>
        <v>54060.3</v>
      </c>
      <c r="H33" s="16">
        <f t="shared" si="13"/>
        <v>56666.025999999998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3" customHeight="1" x14ac:dyDescent="0.25">
      <c r="A34" s="89"/>
      <c r="B34" s="106"/>
      <c r="C34" s="80"/>
      <c r="D34" s="89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3" customHeight="1" x14ac:dyDescent="0.25">
      <c r="A35" s="89"/>
      <c r="B35" s="106"/>
      <c r="C35" s="80"/>
      <c r="D35" s="89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5" customHeight="1" x14ac:dyDescent="0.25">
      <c r="A36" s="89"/>
      <c r="B36" s="106"/>
      <c r="C36" s="80"/>
      <c r="D36" s="89"/>
      <c r="E36" s="14" t="s">
        <v>58</v>
      </c>
      <c r="F36" s="15">
        <f t="shared" si="12"/>
        <v>229067.51900000003</v>
      </c>
      <c r="G36" s="19">
        <v>54060.3</v>
      </c>
      <c r="H36" s="19">
        <v>56666.025999999998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4.95" customHeight="1" x14ac:dyDescent="0.2">
      <c r="A37" s="90"/>
      <c r="B37" s="107"/>
      <c r="C37" s="81"/>
      <c r="D37" s="90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5" customHeight="1" x14ac:dyDescent="0.25">
      <c r="A38" s="88" t="s">
        <v>75</v>
      </c>
      <c r="B38" s="105" t="s">
        <v>142</v>
      </c>
      <c r="C38" s="79" t="s">
        <v>128</v>
      </c>
      <c r="D38" s="88" t="s">
        <v>99</v>
      </c>
      <c r="E38" s="58" t="s">
        <v>47</v>
      </c>
      <c r="F38" s="15">
        <f t="shared" si="12"/>
        <v>56696.216000000008</v>
      </c>
      <c r="G38" s="16">
        <f t="shared" ref="G38:I38" si="15">G39+G40+G41+G42</f>
        <v>13476.234</v>
      </c>
      <c r="H38" s="16">
        <f t="shared" si="15"/>
        <v>14011.583000000001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3" customHeight="1" x14ac:dyDescent="0.25">
      <c r="A39" s="89"/>
      <c r="B39" s="106"/>
      <c r="C39" s="80"/>
      <c r="D39" s="89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3" customHeight="1" x14ac:dyDescent="0.25">
      <c r="A40" s="89"/>
      <c r="B40" s="106"/>
      <c r="C40" s="80"/>
      <c r="D40" s="89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4.95" customHeight="1" x14ac:dyDescent="0.25">
      <c r="A41" s="89"/>
      <c r="B41" s="106"/>
      <c r="C41" s="80"/>
      <c r="D41" s="89"/>
      <c r="E41" s="58" t="s">
        <v>58</v>
      </c>
      <c r="F41" s="15">
        <f t="shared" si="12"/>
        <v>56696.216000000008</v>
      </c>
      <c r="G41" s="19">
        <v>13476.234</v>
      </c>
      <c r="H41" s="19">
        <v>14011.583000000001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49999999999999" customHeight="1" x14ac:dyDescent="0.2">
      <c r="A42" s="90"/>
      <c r="B42" s="107"/>
      <c r="C42" s="81"/>
      <c r="D42" s="90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5" customHeight="1" x14ac:dyDescent="0.25">
      <c r="A43" s="88" t="s">
        <v>110</v>
      </c>
      <c r="B43" s="105" t="s">
        <v>143</v>
      </c>
      <c r="C43" s="79" t="s">
        <v>129</v>
      </c>
      <c r="D43" s="88" t="s">
        <v>113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3" customHeight="1" x14ac:dyDescent="0.25">
      <c r="A44" s="89"/>
      <c r="B44" s="106"/>
      <c r="C44" s="80"/>
      <c r="D44" s="89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3" customHeight="1" x14ac:dyDescent="0.25">
      <c r="A45" s="89"/>
      <c r="B45" s="106"/>
      <c r="C45" s="80"/>
      <c r="D45" s="89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7" customHeight="1" x14ac:dyDescent="0.25">
      <c r="A46" s="89"/>
      <c r="B46" s="106"/>
      <c r="C46" s="80"/>
      <c r="D46" s="89"/>
      <c r="E46" s="58" t="s">
        <v>58</v>
      </c>
      <c r="F46" s="15">
        <f t="shared" si="12"/>
        <v>36213.171000000002</v>
      </c>
      <c r="G46" s="19">
        <v>8545.7039999999997</v>
      </c>
      <c r="H46" s="19"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3" customHeight="1" x14ac:dyDescent="0.2">
      <c r="A47" s="90"/>
      <c r="B47" s="107"/>
      <c r="C47" s="81"/>
      <c r="D47" s="90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5" customHeight="1" x14ac:dyDescent="0.25">
      <c r="A48" s="88" t="s">
        <v>122</v>
      </c>
      <c r="B48" s="105" t="s">
        <v>97</v>
      </c>
      <c r="C48" s="79" t="s">
        <v>129</v>
      </c>
      <c r="D48" s="88" t="s">
        <v>99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3" customHeight="1" x14ac:dyDescent="0.25">
      <c r="A49" s="89"/>
      <c r="B49" s="106"/>
      <c r="C49" s="80"/>
      <c r="D49" s="89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3" customHeight="1" x14ac:dyDescent="0.25">
      <c r="A50" s="89"/>
      <c r="B50" s="106"/>
      <c r="C50" s="80"/>
      <c r="D50" s="89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049999999999997" customHeight="1" x14ac:dyDescent="0.25">
      <c r="A51" s="89"/>
      <c r="B51" s="106"/>
      <c r="C51" s="80"/>
      <c r="D51" s="89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3" customHeight="1" x14ac:dyDescent="0.2">
      <c r="A52" s="90"/>
      <c r="B52" s="107"/>
      <c r="C52" s="81"/>
      <c r="D52" s="90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5" customHeight="1" x14ac:dyDescent="0.25">
      <c r="A53" s="88" t="s">
        <v>64</v>
      </c>
      <c r="B53" s="88" t="s">
        <v>81</v>
      </c>
      <c r="C53" s="79" t="s">
        <v>129</v>
      </c>
      <c r="D53" s="94" t="s">
        <v>115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49999999999999" customHeight="1" x14ac:dyDescent="0.25">
      <c r="A54" s="89"/>
      <c r="B54" s="89"/>
      <c r="C54" s="80"/>
      <c r="D54" s="95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3" customHeight="1" x14ac:dyDescent="0.25">
      <c r="A55" s="89"/>
      <c r="B55" s="89"/>
      <c r="C55" s="80"/>
      <c r="D55" s="95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 x14ac:dyDescent="0.25">
      <c r="A56" s="89"/>
      <c r="B56" s="89"/>
      <c r="C56" s="80"/>
      <c r="D56" s="95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" customHeight="1" x14ac:dyDescent="0.25">
      <c r="A57" s="90"/>
      <c r="B57" s="90"/>
      <c r="C57" s="81"/>
      <c r="D57" s="96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5" customHeight="1" x14ac:dyDescent="0.25">
      <c r="A58" s="88" t="s">
        <v>22</v>
      </c>
      <c r="B58" s="105" t="s">
        <v>135</v>
      </c>
      <c r="C58" s="79" t="s">
        <v>129</v>
      </c>
      <c r="D58" s="89" t="s">
        <v>115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3" customHeight="1" x14ac:dyDescent="0.25">
      <c r="A59" s="89"/>
      <c r="B59" s="106"/>
      <c r="C59" s="80"/>
      <c r="D59" s="89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" customHeight="1" x14ac:dyDescent="0.25">
      <c r="A60" s="89"/>
      <c r="B60" s="106"/>
      <c r="C60" s="80"/>
      <c r="D60" s="89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" customHeight="1" x14ac:dyDescent="0.25">
      <c r="A61" s="89"/>
      <c r="B61" s="106"/>
      <c r="C61" s="80"/>
      <c r="D61" s="89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900000000000006" customHeight="1" x14ac:dyDescent="0.25">
      <c r="A62" s="90"/>
      <c r="B62" s="107"/>
      <c r="C62" s="81"/>
      <c r="D62" s="90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5" customHeight="1" x14ac:dyDescent="0.25">
      <c r="A63" s="88" t="s">
        <v>65</v>
      </c>
      <c r="B63" s="88" t="s">
        <v>82</v>
      </c>
      <c r="C63" s="79" t="s">
        <v>126</v>
      </c>
      <c r="D63" s="88" t="s">
        <v>108</v>
      </c>
      <c r="E63" s="43" t="s">
        <v>47</v>
      </c>
      <c r="F63" s="15">
        <f t="shared" si="12"/>
        <v>98614.021999999997</v>
      </c>
      <c r="G63" s="16">
        <f>G68+G73+G78+G83</f>
        <v>22838.251</v>
      </c>
      <c r="H63" s="16">
        <f t="shared" ref="H63:J63" si="24">H68+H73+H78+H83</f>
        <v>23714.487000000001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 x14ac:dyDescent="0.25">
      <c r="A64" s="89"/>
      <c r="B64" s="89"/>
      <c r="C64" s="80"/>
      <c r="D64" s="89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 x14ac:dyDescent="0.25">
      <c r="A65" s="89"/>
      <c r="B65" s="89"/>
      <c r="C65" s="80"/>
      <c r="D65" s="89"/>
      <c r="E65" s="43" t="s">
        <v>57</v>
      </c>
      <c r="F65" s="15">
        <f t="shared" ref="F65:F96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 x14ac:dyDescent="0.25">
      <c r="A66" s="89"/>
      <c r="B66" s="89"/>
      <c r="C66" s="80"/>
      <c r="D66" s="89"/>
      <c r="E66" s="43" t="s">
        <v>58</v>
      </c>
      <c r="F66" s="15">
        <f t="shared" si="26"/>
        <v>98614.021999999997</v>
      </c>
      <c r="G66" s="16">
        <f>G71+G76+G81+G86</f>
        <v>22838.251</v>
      </c>
      <c r="H66" s="16">
        <f t="shared" ref="H66:J66" si="27">H71+H76+H81+H86</f>
        <v>23714.487000000001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 x14ac:dyDescent="0.25">
      <c r="A67" s="90"/>
      <c r="B67" s="90"/>
      <c r="C67" s="81"/>
      <c r="D67" s="89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5" customHeight="1" x14ac:dyDescent="0.25">
      <c r="A68" s="88" t="s">
        <v>66</v>
      </c>
      <c r="B68" s="105" t="s">
        <v>144</v>
      </c>
      <c r="C68" s="79">
        <v>2021</v>
      </c>
      <c r="D68" s="102" t="s">
        <v>102</v>
      </c>
      <c r="E68" s="43" t="s">
        <v>47</v>
      </c>
      <c r="F68" s="15">
        <f t="shared" si="26"/>
        <v>338.09399999999999</v>
      </c>
      <c r="G68" s="16">
        <f>G69+G70+G71+G72</f>
        <v>338.09399999999999</v>
      </c>
      <c r="H68" s="16">
        <f t="shared" ref="H68:J68" si="28">H69+H70+H71+H72</f>
        <v>0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3" customHeight="1" x14ac:dyDescent="0.25">
      <c r="A69" s="89"/>
      <c r="B69" s="106"/>
      <c r="C69" s="80"/>
      <c r="D69" s="103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 x14ac:dyDescent="0.25">
      <c r="A70" s="89"/>
      <c r="B70" s="106"/>
      <c r="C70" s="80"/>
      <c r="D70" s="103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 x14ac:dyDescent="0.25">
      <c r="A71" s="89"/>
      <c r="B71" s="106"/>
      <c r="C71" s="80"/>
      <c r="D71" s="103"/>
      <c r="E71" s="43" t="s">
        <v>58</v>
      </c>
      <c r="F71" s="15">
        <f t="shared" si="26"/>
        <v>338.09399999999999</v>
      </c>
      <c r="G71" s="19">
        <v>338.09399999999999</v>
      </c>
      <c r="H71" s="18">
        <v>0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5" customHeight="1" x14ac:dyDescent="0.25">
      <c r="A72" s="90"/>
      <c r="B72" s="107"/>
      <c r="C72" s="81"/>
      <c r="D72" s="104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5" customHeight="1" x14ac:dyDescent="0.25">
      <c r="A73" s="88" t="s">
        <v>2</v>
      </c>
      <c r="B73" s="105" t="s">
        <v>145</v>
      </c>
      <c r="C73" s="79" t="s">
        <v>126</v>
      </c>
      <c r="D73" s="102" t="s">
        <v>89</v>
      </c>
      <c r="E73" s="43" t="s">
        <v>47</v>
      </c>
      <c r="F73" s="15">
        <f t="shared" si="26"/>
        <v>54595.097000000002</v>
      </c>
      <c r="G73" s="16">
        <f>G74+G75+G76+G77</f>
        <v>12486.252</v>
      </c>
      <c r="H73" s="16">
        <f t="shared" ref="H73:J73" si="29">H74+H75+H76+H77</f>
        <v>13170.439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3" customHeight="1" x14ac:dyDescent="0.25">
      <c r="A74" s="89"/>
      <c r="B74" s="106"/>
      <c r="C74" s="80"/>
      <c r="D74" s="103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 x14ac:dyDescent="0.25">
      <c r="A75" s="89"/>
      <c r="B75" s="106"/>
      <c r="C75" s="80"/>
      <c r="D75" s="103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 x14ac:dyDescent="0.25">
      <c r="A76" s="89"/>
      <c r="B76" s="106"/>
      <c r="C76" s="80"/>
      <c r="D76" s="103"/>
      <c r="E76" s="43" t="s">
        <v>58</v>
      </c>
      <c r="F76" s="15">
        <f t="shared" si="26"/>
        <v>54595.097000000002</v>
      </c>
      <c r="G76" s="19">
        <v>12486.252</v>
      </c>
      <c r="H76" s="18">
        <v>13170.439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5" customHeight="1" x14ac:dyDescent="0.25">
      <c r="A77" s="90"/>
      <c r="B77" s="107"/>
      <c r="C77" s="81"/>
      <c r="D77" s="104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5" customHeight="1" x14ac:dyDescent="0.25">
      <c r="A78" s="88" t="s">
        <v>67</v>
      </c>
      <c r="B78" s="105" t="s">
        <v>146</v>
      </c>
      <c r="C78" s="79" t="s">
        <v>126</v>
      </c>
      <c r="D78" s="102" t="s">
        <v>90</v>
      </c>
      <c r="E78" s="43" t="s">
        <v>47</v>
      </c>
      <c r="F78" s="15">
        <f t="shared" si="26"/>
        <v>21224.510000000002</v>
      </c>
      <c r="G78" s="16">
        <f t="shared" ref="G78:J78" si="30">G79+G80+G81+G82</f>
        <v>4884.8909999999996</v>
      </c>
      <c r="H78" s="16">
        <f t="shared" si="30"/>
        <v>5117.0230000000001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 x14ac:dyDescent="0.25">
      <c r="A79" s="89"/>
      <c r="B79" s="106"/>
      <c r="C79" s="80"/>
      <c r="D79" s="103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 x14ac:dyDescent="0.25">
      <c r="A80" s="89"/>
      <c r="B80" s="106"/>
      <c r="C80" s="80"/>
      <c r="D80" s="103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 x14ac:dyDescent="0.25">
      <c r="A81" s="89"/>
      <c r="B81" s="106"/>
      <c r="C81" s="80"/>
      <c r="D81" s="103"/>
      <c r="E81" s="43" t="s">
        <v>58</v>
      </c>
      <c r="F81" s="15">
        <f t="shared" si="26"/>
        <v>21224.510000000002</v>
      </c>
      <c r="G81" s="19">
        <v>4884.8909999999996</v>
      </c>
      <c r="H81" s="18">
        <v>5117.0230000000001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2" customHeight="1" x14ac:dyDescent="0.25">
      <c r="A82" s="90"/>
      <c r="B82" s="107"/>
      <c r="C82" s="81"/>
      <c r="D82" s="104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5" customHeight="1" x14ac:dyDescent="0.25">
      <c r="A83" s="88" t="s">
        <v>101</v>
      </c>
      <c r="B83" s="105" t="s">
        <v>147</v>
      </c>
      <c r="C83" s="79" t="s">
        <v>126</v>
      </c>
      <c r="D83" s="102" t="s">
        <v>91</v>
      </c>
      <c r="E83" s="43" t="s">
        <v>47</v>
      </c>
      <c r="F83" s="15">
        <f t="shared" si="26"/>
        <v>22456.321000000004</v>
      </c>
      <c r="G83" s="16">
        <f t="shared" ref="G83:J83" si="31">G84+G85+G86+G87</f>
        <v>5129.0140000000001</v>
      </c>
      <c r="H83" s="16">
        <f t="shared" si="31"/>
        <v>5427.0249999999996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 x14ac:dyDescent="0.25">
      <c r="A84" s="89"/>
      <c r="B84" s="106"/>
      <c r="C84" s="80"/>
      <c r="D84" s="103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 x14ac:dyDescent="0.25">
      <c r="A85" s="89"/>
      <c r="B85" s="106"/>
      <c r="C85" s="80"/>
      <c r="D85" s="103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 x14ac:dyDescent="0.25">
      <c r="A86" s="89"/>
      <c r="B86" s="106"/>
      <c r="C86" s="80"/>
      <c r="D86" s="103"/>
      <c r="E86" s="43" t="s">
        <v>58</v>
      </c>
      <c r="F86" s="15">
        <f t="shared" si="26"/>
        <v>22456.321000000004</v>
      </c>
      <c r="G86" s="19">
        <v>5129.0140000000001</v>
      </c>
      <c r="H86" s="18">
        <v>5427.0249999999996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7" customHeight="1" x14ac:dyDescent="0.25">
      <c r="A87" s="90"/>
      <c r="B87" s="107"/>
      <c r="C87" s="81"/>
      <c r="D87" s="104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31" customFormat="1" ht="15.65" customHeight="1" x14ac:dyDescent="0.25">
      <c r="A88" s="94" t="s">
        <v>68</v>
      </c>
      <c r="B88" s="94" t="s">
        <v>84</v>
      </c>
      <c r="C88" s="79" t="s">
        <v>126</v>
      </c>
      <c r="D88" s="94" t="s">
        <v>115</v>
      </c>
      <c r="E88" s="68" t="s">
        <v>47</v>
      </c>
      <c r="F88" s="15">
        <f t="shared" si="26"/>
        <v>234996.39783</v>
      </c>
      <c r="G88" s="16">
        <f>G93+G98+G103+G108+G113+G118+G123+G128+G133</f>
        <v>56915.833559999999</v>
      </c>
      <c r="H88" s="16">
        <f t="shared" ref="H88:J88" si="32">H93+H98+H103+H108+H113+H118+H123+H128+H133</f>
        <v>55580.183269999994</v>
      </c>
      <c r="I88" s="16">
        <f t="shared" si="32"/>
        <v>59684.161</v>
      </c>
      <c r="J88" s="16">
        <f t="shared" si="32"/>
        <v>62816.22</v>
      </c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7"/>
      <c r="AR88" s="28"/>
      <c r="AS88" s="28"/>
      <c r="AT88" s="28"/>
      <c r="AU88" s="28"/>
      <c r="AV88" s="28"/>
      <c r="AW88" s="28"/>
      <c r="AX88" s="28"/>
      <c r="AY88" s="29"/>
      <c r="AZ88" s="30"/>
    </row>
    <row r="89" spans="1:52" s="31" customFormat="1" ht="13.75" customHeight="1" x14ac:dyDescent="0.25">
      <c r="A89" s="95"/>
      <c r="B89" s="95"/>
      <c r="C89" s="80"/>
      <c r="D89" s="95"/>
      <c r="E89" s="68" t="s">
        <v>56</v>
      </c>
      <c r="F89" s="15">
        <f t="shared" si="26"/>
        <v>672.30628999999999</v>
      </c>
      <c r="G89" s="16">
        <f>G94+G99+G104+G109+G114+G119+G124+G129+G134</f>
        <v>336.95697999999999</v>
      </c>
      <c r="H89" s="16">
        <f>H119+H124+H129+H134</f>
        <v>335.34931</v>
      </c>
      <c r="I89" s="16">
        <f t="shared" ref="I89:I90" si="33">I119+I124+I129</f>
        <v>0</v>
      </c>
      <c r="J89" s="16">
        <f t="shared" ref="J89" si="34">J119+J124+J129</f>
        <v>0</v>
      </c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7"/>
      <c r="AR89" s="28"/>
      <c r="AS89" s="28"/>
      <c r="AT89" s="28"/>
      <c r="AU89" s="28"/>
      <c r="AV89" s="28"/>
      <c r="AW89" s="28"/>
      <c r="AX89" s="28"/>
      <c r="AY89" s="29"/>
      <c r="AZ89" s="30"/>
    </row>
    <row r="90" spans="1:52" s="31" customFormat="1" ht="13.75" customHeight="1" x14ac:dyDescent="0.25">
      <c r="A90" s="95"/>
      <c r="B90" s="95"/>
      <c r="C90" s="80"/>
      <c r="D90" s="95"/>
      <c r="E90" s="68" t="s">
        <v>57</v>
      </c>
      <c r="F90" s="15">
        <f t="shared" si="26"/>
        <v>35.03154</v>
      </c>
      <c r="G90" s="16">
        <f>G95+G100+G105+G110+G115+G120+G125+G130+G135</f>
        <v>17.734580000000001</v>
      </c>
      <c r="H90" s="16">
        <f>H120+H125+H130+H135</f>
        <v>17.296959999999999</v>
      </c>
      <c r="I90" s="16">
        <f t="shared" si="33"/>
        <v>0</v>
      </c>
      <c r="J90" s="16">
        <f t="shared" ref="J90" si="35">J120+J125+J130</f>
        <v>0</v>
      </c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7"/>
      <c r="AR90" s="28"/>
      <c r="AS90" s="28"/>
      <c r="AT90" s="28"/>
      <c r="AU90" s="28"/>
      <c r="AV90" s="28"/>
      <c r="AW90" s="28"/>
      <c r="AX90" s="28"/>
      <c r="AY90" s="29"/>
      <c r="AZ90" s="30"/>
    </row>
    <row r="91" spans="1:52" s="31" customFormat="1" ht="13.75" customHeight="1" x14ac:dyDescent="0.25">
      <c r="A91" s="95"/>
      <c r="B91" s="95"/>
      <c r="C91" s="80"/>
      <c r="D91" s="95"/>
      <c r="E91" s="68" t="s">
        <v>58</v>
      </c>
      <c r="F91" s="15">
        <f t="shared" si="26"/>
        <v>234289.06</v>
      </c>
      <c r="G91" s="16">
        <f>G96+G101+G106+G111+G116+G121+G126+G131+G136</f>
        <v>56561.141999999993</v>
      </c>
      <c r="H91" s="16">
        <f>H96+H101+H106+H111+H116+H121+H126+H131+H136</f>
        <v>55227.536999999997</v>
      </c>
      <c r="I91" s="16">
        <f>I96+I101+I106+I111+I116+I121+I126+I131</f>
        <v>59684.161</v>
      </c>
      <c r="J91" s="16">
        <f>J96+J101+J106+J111+J116+J121+J126+J131</f>
        <v>62816.22</v>
      </c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7"/>
      <c r="AR91" s="28"/>
      <c r="AS91" s="28"/>
      <c r="AT91" s="28"/>
      <c r="AU91" s="28"/>
      <c r="AV91" s="28"/>
      <c r="AW91" s="28"/>
      <c r="AX91" s="28"/>
      <c r="AY91" s="29"/>
      <c r="AZ91" s="30"/>
    </row>
    <row r="92" spans="1:52" s="42" customFormat="1" ht="38.9" customHeight="1" x14ac:dyDescent="0.25">
      <c r="A92" s="96"/>
      <c r="B92" s="96"/>
      <c r="C92" s="81"/>
      <c r="D92" s="96"/>
      <c r="E92" s="68" t="s">
        <v>59</v>
      </c>
      <c r="F92" s="15">
        <f t="shared" si="26"/>
        <v>0</v>
      </c>
      <c r="G92" s="16">
        <f>G97+G102+G107+G112+G117+G122+G127+G132+G137</f>
        <v>0</v>
      </c>
      <c r="H92" s="16">
        <f t="shared" ref="H92:I92" si="36">H122+H127+H132</f>
        <v>0</v>
      </c>
      <c r="I92" s="16">
        <f t="shared" si="36"/>
        <v>0</v>
      </c>
      <c r="J92" s="16">
        <f t="shared" ref="J92" si="37">J122+J127+J132</f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5" customHeight="1" x14ac:dyDescent="0.25">
      <c r="A93" s="94" t="s">
        <v>69</v>
      </c>
      <c r="B93" s="116" t="s">
        <v>116</v>
      </c>
      <c r="C93" s="79" t="s">
        <v>126</v>
      </c>
      <c r="D93" s="73" t="s">
        <v>131</v>
      </c>
      <c r="E93" s="68" t="s">
        <v>47</v>
      </c>
      <c r="F93" s="15">
        <f t="shared" si="26"/>
        <v>27507.052000000003</v>
      </c>
      <c r="G93" s="16">
        <f t="shared" ref="G93:H93" si="38">G94+G95+G96+G97</f>
        <v>6589.335</v>
      </c>
      <c r="H93" s="16">
        <f t="shared" si="38"/>
        <v>6066.2420000000002</v>
      </c>
      <c r="I93" s="16">
        <f>I94+I95+I96+I97</f>
        <v>7479.0919999999996</v>
      </c>
      <c r="J93" s="16">
        <f>J94+J95+J96+J97</f>
        <v>7372.3829999999998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5" customHeight="1" x14ac:dyDescent="0.25">
      <c r="A94" s="95"/>
      <c r="B94" s="117"/>
      <c r="C94" s="80"/>
      <c r="D94" s="100"/>
      <c r="E94" s="68" t="s">
        <v>56</v>
      </c>
      <c r="F94" s="15">
        <f t="shared" si="26"/>
        <v>0</v>
      </c>
      <c r="G94" s="18">
        <v>0</v>
      </c>
      <c r="H94" s="18">
        <v>0</v>
      </c>
      <c r="I94" s="18">
        <v>0</v>
      </c>
      <c r="J94" s="18"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5" customHeight="1" x14ac:dyDescent="0.25">
      <c r="A95" s="95"/>
      <c r="B95" s="117"/>
      <c r="C95" s="80"/>
      <c r="D95" s="100"/>
      <c r="E95" s="68" t="s">
        <v>57</v>
      </c>
      <c r="F95" s="15">
        <f t="shared" si="26"/>
        <v>0</v>
      </c>
      <c r="G95" s="18">
        <v>0</v>
      </c>
      <c r="H95" s="18">
        <v>0</v>
      </c>
      <c r="I95" s="18">
        <v>0</v>
      </c>
      <c r="J95" s="18"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5" customHeight="1" x14ac:dyDescent="0.25">
      <c r="A96" s="95"/>
      <c r="B96" s="117"/>
      <c r="C96" s="80"/>
      <c r="D96" s="100"/>
      <c r="E96" s="68" t="s">
        <v>58</v>
      </c>
      <c r="F96" s="15">
        <f t="shared" si="26"/>
        <v>27507.052000000003</v>
      </c>
      <c r="G96" s="19">
        <f>4189.335+2400</f>
        <v>6589.335</v>
      </c>
      <c r="H96" s="18">
        <v>6066.2420000000002</v>
      </c>
      <c r="I96" s="18">
        <v>7479.0919999999996</v>
      </c>
      <c r="J96" s="18">
        <v>7372.3829999999998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23.8" customHeight="1" x14ac:dyDescent="0.25">
      <c r="A97" s="96"/>
      <c r="B97" s="118"/>
      <c r="C97" s="81"/>
      <c r="D97" s="101"/>
      <c r="E97" s="68" t="s">
        <v>59</v>
      </c>
      <c r="F97" s="15">
        <f t="shared" ref="F97:F128" si="39">G97+H97+I97+J97</f>
        <v>0</v>
      </c>
      <c r="G97" s="18">
        <v>0</v>
      </c>
      <c r="H97" s="18">
        <v>0</v>
      </c>
      <c r="I97" s="18">
        <v>0</v>
      </c>
      <c r="J97" s="18"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5" customHeight="1" x14ac:dyDescent="0.25">
      <c r="A98" s="94" t="s">
        <v>70</v>
      </c>
      <c r="B98" s="76" t="s">
        <v>107</v>
      </c>
      <c r="C98" s="79" t="s">
        <v>126</v>
      </c>
      <c r="D98" s="73" t="s">
        <v>83</v>
      </c>
      <c r="E98" s="68" t="s">
        <v>47</v>
      </c>
      <c r="F98" s="15">
        <f t="shared" si="39"/>
        <v>2069</v>
      </c>
      <c r="G98" s="16">
        <f>G99+G100+G101+G102</f>
        <v>200</v>
      </c>
      <c r="H98" s="16">
        <f>H99+H100+H101+H102</f>
        <v>623</v>
      </c>
      <c r="I98" s="16">
        <f>I99+I100+I101+I102</f>
        <v>623</v>
      </c>
      <c r="J98" s="16">
        <f>J99+J100+J101+J102</f>
        <v>623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5" customHeight="1" x14ac:dyDescent="0.25">
      <c r="A99" s="95"/>
      <c r="B99" s="108"/>
      <c r="C99" s="80"/>
      <c r="D99" s="100"/>
      <c r="E99" s="68" t="s">
        <v>56</v>
      </c>
      <c r="F99" s="15">
        <f t="shared" si="39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5" customHeight="1" x14ac:dyDescent="0.25">
      <c r="A100" s="95"/>
      <c r="B100" s="108"/>
      <c r="C100" s="80"/>
      <c r="D100" s="100"/>
      <c r="E100" s="68" t="s">
        <v>57</v>
      </c>
      <c r="F100" s="15">
        <f t="shared" si="39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2.9" customHeight="1" x14ac:dyDescent="0.25">
      <c r="A101" s="95"/>
      <c r="B101" s="108"/>
      <c r="C101" s="80"/>
      <c r="D101" s="100"/>
      <c r="E101" s="68" t="s">
        <v>58</v>
      </c>
      <c r="F101" s="15">
        <f t="shared" si="39"/>
        <v>2069</v>
      </c>
      <c r="G101" s="19">
        <v>200</v>
      </c>
      <c r="H101" s="18">
        <v>623</v>
      </c>
      <c r="I101" s="18">
        <v>623</v>
      </c>
      <c r="J101" s="18">
        <v>623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.95" customHeight="1" x14ac:dyDescent="0.25">
      <c r="A102" s="96"/>
      <c r="B102" s="109"/>
      <c r="C102" s="81"/>
      <c r="D102" s="101"/>
      <c r="E102" s="68" t="s">
        <v>59</v>
      </c>
      <c r="F102" s="15">
        <f t="shared" si="39"/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5" customHeight="1" x14ac:dyDescent="0.25">
      <c r="A103" s="94" t="s">
        <v>76</v>
      </c>
      <c r="B103" s="76" t="s">
        <v>121</v>
      </c>
      <c r="C103" s="79">
        <v>2021</v>
      </c>
      <c r="D103" s="73" t="s">
        <v>94</v>
      </c>
      <c r="E103" s="68" t="s">
        <v>47</v>
      </c>
      <c r="F103" s="15">
        <f t="shared" si="39"/>
        <v>200</v>
      </c>
      <c r="G103" s="16">
        <f>G104+G105+G106+G107</f>
        <v>200</v>
      </c>
      <c r="H103" s="16">
        <f>H104+H105+H106+H107</f>
        <v>0</v>
      </c>
      <c r="I103" s="16">
        <f>I104+I105+I106+I107</f>
        <v>0</v>
      </c>
      <c r="J103" s="16">
        <f>J104+J105+J106+J107</f>
        <v>0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5" customHeight="1" x14ac:dyDescent="0.25">
      <c r="A104" s="95"/>
      <c r="B104" s="108"/>
      <c r="C104" s="80"/>
      <c r="D104" s="100"/>
      <c r="E104" s="68" t="s">
        <v>56</v>
      </c>
      <c r="F104" s="15">
        <f t="shared" si="39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5" customHeight="1" x14ac:dyDescent="0.25">
      <c r="A105" s="95"/>
      <c r="B105" s="108"/>
      <c r="C105" s="80"/>
      <c r="D105" s="100"/>
      <c r="E105" s="68" t="s">
        <v>57</v>
      </c>
      <c r="F105" s="15">
        <f t="shared" si="39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" customHeight="1" x14ac:dyDescent="0.25">
      <c r="A106" s="95"/>
      <c r="B106" s="108"/>
      <c r="C106" s="80"/>
      <c r="D106" s="100"/>
      <c r="E106" s="68" t="s">
        <v>58</v>
      </c>
      <c r="F106" s="15">
        <f t="shared" si="39"/>
        <v>200</v>
      </c>
      <c r="G106" s="19">
        <v>200</v>
      </c>
      <c r="H106" s="18">
        <v>0</v>
      </c>
      <c r="I106" s="18">
        <v>0</v>
      </c>
      <c r="J106" s="18">
        <v>0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5.65" customHeight="1" x14ac:dyDescent="0.25">
      <c r="A107" s="96"/>
      <c r="B107" s="109"/>
      <c r="C107" s="81"/>
      <c r="D107" s="101"/>
      <c r="E107" s="68" t="s">
        <v>59</v>
      </c>
      <c r="F107" s="15">
        <f t="shared" si="39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5" customHeight="1" x14ac:dyDescent="0.25">
      <c r="A108" s="94" t="s">
        <v>106</v>
      </c>
      <c r="B108" s="76" t="s">
        <v>117</v>
      </c>
      <c r="C108" s="79">
        <v>2021</v>
      </c>
      <c r="D108" s="73" t="s">
        <v>125</v>
      </c>
      <c r="E108" s="68" t="s">
        <v>47</v>
      </c>
      <c r="F108" s="15">
        <f t="shared" si="39"/>
        <v>3949.9850000000001</v>
      </c>
      <c r="G108" s="16">
        <f>G109+G110+G111+G112</f>
        <v>3949.9850000000001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5" customHeight="1" x14ac:dyDescent="0.25">
      <c r="A109" s="95"/>
      <c r="B109" s="108"/>
      <c r="C109" s="80"/>
      <c r="D109" s="100"/>
      <c r="E109" s="68" t="s">
        <v>56</v>
      </c>
      <c r="F109" s="15">
        <f t="shared" si="39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5" customHeight="1" x14ac:dyDescent="0.25">
      <c r="A110" s="95"/>
      <c r="B110" s="108"/>
      <c r="C110" s="80"/>
      <c r="D110" s="100"/>
      <c r="E110" s="68" t="s">
        <v>57</v>
      </c>
      <c r="F110" s="15">
        <f t="shared" si="39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" customHeight="1" x14ac:dyDescent="0.25">
      <c r="A111" s="95"/>
      <c r="B111" s="108"/>
      <c r="C111" s="80"/>
      <c r="D111" s="100"/>
      <c r="E111" s="68" t="s">
        <v>58</v>
      </c>
      <c r="F111" s="15">
        <f t="shared" si="39"/>
        <v>3949.9850000000001</v>
      </c>
      <c r="G111" s="19">
        <v>3949.9850000000001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2.9" customHeight="1" x14ac:dyDescent="0.25">
      <c r="A112" s="96"/>
      <c r="B112" s="109"/>
      <c r="C112" s="81"/>
      <c r="D112" s="101"/>
      <c r="E112" s="68" t="s">
        <v>59</v>
      </c>
      <c r="F112" s="15">
        <f t="shared" si="39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42" customFormat="1" ht="14.3" customHeight="1" x14ac:dyDescent="0.25">
      <c r="A113" s="94" t="s">
        <v>103</v>
      </c>
      <c r="B113" s="76" t="s">
        <v>123</v>
      </c>
      <c r="C113" s="79">
        <v>2021</v>
      </c>
      <c r="D113" s="73" t="s">
        <v>94</v>
      </c>
      <c r="E113" s="68" t="s">
        <v>47</v>
      </c>
      <c r="F113" s="15">
        <f t="shared" si="39"/>
        <v>354.69155999999998</v>
      </c>
      <c r="G113" s="16">
        <f>G114+G115+G116+G117</f>
        <v>354.69155999999998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38"/>
      <c r="AR113" s="39"/>
      <c r="AS113" s="39"/>
      <c r="AT113" s="39"/>
      <c r="AU113" s="39"/>
      <c r="AV113" s="39"/>
      <c r="AW113" s="39"/>
      <c r="AX113" s="39"/>
      <c r="AY113" s="40"/>
      <c r="AZ113" s="41"/>
    </row>
    <row r="114" spans="1:52" s="42" customFormat="1" ht="17.149999999999999" customHeight="1" x14ac:dyDescent="0.25">
      <c r="A114" s="95"/>
      <c r="B114" s="108"/>
      <c r="C114" s="80"/>
      <c r="D114" s="100"/>
      <c r="E114" s="68" t="s">
        <v>56</v>
      </c>
      <c r="F114" s="15">
        <f t="shared" si="39"/>
        <v>336.95697999999999</v>
      </c>
      <c r="G114" s="19">
        <v>336.95697999999999</v>
      </c>
      <c r="H114" s="18">
        <v>0</v>
      </c>
      <c r="I114" s="18">
        <v>0</v>
      </c>
      <c r="J114" s="18">
        <v>0</v>
      </c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38"/>
      <c r="AR114" s="39"/>
      <c r="AS114" s="39"/>
      <c r="AT114" s="39"/>
      <c r="AU114" s="39"/>
      <c r="AV114" s="39"/>
      <c r="AW114" s="39"/>
      <c r="AX114" s="39"/>
      <c r="AY114" s="40"/>
      <c r="AZ114" s="41"/>
    </row>
    <row r="115" spans="1:52" s="42" customFormat="1" ht="17.149999999999999" customHeight="1" x14ac:dyDescent="0.25">
      <c r="A115" s="95"/>
      <c r="B115" s="108"/>
      <c r="C115" s="80"/>
      <c r="D115" s="100"/>
      <c r="E115" s="68" t="s">
        <v>57</v>
      </c>
      <c r="F115" s="15">
        <f t="shared" si="39"/>
        <v>17.734580000000001</v>
      </c>
      <c r="G115" s="19">
        <v>17.734580000000001</v>
      </c>
      <c r="H115" s="18">
        <v>0</v>
      </c>
      <c r="I115" s="18">
        <v>0</v>
      </c>
      <c r="J115" s="18">
        <v>0</v>
      </c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38"/>
      <c r="AR115" s="39"/>
      <c r="AS115" s="39"/>
      <c r="AT115" s="39"/>
      <c r="AU115" s="39"/>
      <c r="AV115" s="39"/>
      <c r="AW115" s="39"/>
      <c r="AX115" s="39"/>
      <c r="AY115" s="40"/>
      <c r="AZ115" s="41"/>
    </row>
    <row r="116" spans="1:52" s="42" customFormat="1" ht="15.65" customHeight="1" x14ac:dyDescent="0.25">
      <c r="A116" s="95"/>
      <c r="B116" s="108"/>
      <c r="C116" s="80"/>
      <c r="D116" s="100"/>
      <c r="E116" s="68" t="s">
        <v>58</v>
      </c>
      <c r="F116" s="15">
        <f t="shared" si="39"/>
        <v>0</v>
      </c>
      <c r="G116" s="18"/>
      <c r="H116" s="18">
        <v>0</v>
      </c>
      <c r="I116" s="18">
        <v>0</v>
      </c>
      <c r="J116" s="18">
        <v>0</v>
      </c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38"/>
      <c r="AR116" s="39"/>
      <c r="AS116" s="39"/>
      <c r="AT116" s="39"/>
      <c r="AU116" s="39"/>
      <c r="AV116" s="39"/>
      <c r="AW116" s="39"/>
      <c r="AX116" s="39"/>
      <c r="AY116" s="40"/>
      <c r="AZ116" s="41"/>
    </row>
    <row r="117" spans="1:52" s="42" customFormat="1" ht="48.9" customHeight="1" x14ac:dyDescent="0.25">
      <c r="A117" s="96"/>
      <c r="B117" s="109"/>
      <c r="C117" s="81"/>
      <c r="D117" s="101"/>
      <c r="E117" s="68" t="s">
        <v>59</v>
      </c>
      <c r="F117" s="15">
        <f t="shared" si="39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31" customFormat="1" ht="15.65" customHeight="1" x14ac:dyDescent="0.25">
      <c r="A118" s="94" t="s">
        <v>104</v>
      </c>
      <c r="B118" s="97" t="s">
        <v>148</v>
      </c>
      <c r="C118" s="79" t="s">
        <v>126</v>
      </c>
      <c r="D118" s="73" t="s">
        <v>92</v>
      </c>
      <c r="E118" s="68" t="s">
        <v>47</v>
      </c>
      <c r="F118" s="15">
        <f t="shared" si="39"/>
        <v>70039.26999999999</v>
      </c>
      <c r="G118" s="16">
        <f t="shared" ref="G118:H118" si="40">G119+G120+G121+G122</f>
        <v>15936.712</v>
      </c>
      <c r="H118" s="16">
        <f t="shared" si="40"/>
        <v>16910.957999999999</v>
      </c>
      <c r="I118" s="16">
        <f>I119+I120+I121+I122</f>
        <v>18012.243999999999</v>
      </c>
      <c r="J118" s="16">
        <f>J119+J120+J121+J122</f>
        <v>19179.356</v>
      </c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7"/>
      <c r="AR118" s="28"/>
      <c r="AS118" s="28"/>
      <c r="AT118" s="28"/>
      <c r="AU118" s="28"/>
      <c r="AV118" s="28"/>
      <c r="AW118" s="28"/>
      <c r="AX118" s="28"/>
      <c r="AY118" s="29"/>
      <c r="AZ118" s="30"/>
    </row>
    <row r="119" spans="1:52" s="31" customFormat="1" ht="13.75" customHeight="1" x14ac:dyDescent="0.25">
      <c r="A119" s="95"/>
      <c r="B119" s="98"/>
      <c r="C119" s="80"/>
      <c r="D119" s="100"/>
      <c r="E119" s="68" t="s">
        <v>56</v>
      </c>
      <c r="F119" s="15">
        <f t="shared" si="39"/>
        <v>0</v>
      </c>
      <c r="G119" s="18">
        <v>0</v>
      </c>
      <c r="H119" s="18">
        <v>0</v>
      </c>
      <c r="I119" s="18">
        <v>0</v>
      </c>
      <c r="J119" s="18">
        <v>0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7"/>
      <c r="AR119" s="28"/>
      <c r="AS119" s="28"/>
      <c r="AT119" s="28"/>
      <c r="AU119" s="28"/>
      <c r="AV119" s="28"/>
      <c r="AW119" s="28"/>
      <c r="AX119" s="28"/>
      <c r="AY119" s="29"/>
      <c r="AZ119" s="30"/>
    </row>
    <row r="120" spans="1:52" s="31" customFormat="1" ht="13.75" customHeight="1" x14ac:dyDescent="0.25">
      <c r="A120" s="95"/>
      <c r="B120" s="98"/>
      <c r="C120" s="80"/>
      <c r="D120" s="100"/>
      <c r="E120" s="68" t="s">
        <v>57</v>
      </c>
      <c r="F120" s="15">
        <f t="shared" si="39"/>
        <v>0</v>
      </c>
      <c r="G120" s="18">
        <v>0</v>
      </c>
      <c r="H120" s="18">
        <v>0</v>
      </c>
      <c r="I120" s="18">
        <v>0</v>
      </c>
      <c r="J120" s="18">
        <v>0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7"/>
      <c r="AR120" s="28"/>
      <c r="AS120" s="28"/>
      <c r="AT120" s="28"/>
      <c r="AU120" s="28"/>
      <c r="AV120" s="28"/>
      <c r="AW120" s="28"/>
      <c r="AX120" s="28"/>
      <c r="AY120" s="29"/>
      <c r="AZ120" s="30"/>
    </row>
    <row r="121" spans="1:52" s="31" customFormat="1" ht="13.75" customHeight="1" x14ac:dyDescent="0.25">
      <c r="A121" s="95"/>
      <c r="B121" s="98"/>
      <c r="C121" s="80"/>
      <c r="D121" s="100"/>
      <c r="E121" s="68" t="s">
        <v>58</v>
      </c>
      <c r="F121" s="15">
        <f t="shared" si="39"/>
        <v>70039.26999999999</v>
      </c>
      <c r="G121" s="19">
        <v>15936.712</v>
      </c>
      <c r="H121" s="18">
        <v>16910.957999999999</v>
      </c>
      <c r="I121" s="18">
        <v>18012.243999999999</v>
      </c>
      <c r="J121" s="18">
        <v>19179.356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7"/>
      <c r="AR121" s="28"/>
      <c r="AS121" s="28"/>
      <c r="AT121" s="28"/>
      <c r="AU121" s="28"/>
      <c r="AV121" s="28"/>
      <c r="AW121" s="28"/>
      <c r="AX121" s="28"/>
      <c r="AY121" s="29"/>
      <c r="AZ121" s="30"/>
    </row>
    <row r="122" spans="1:52" s="42" customFormat="1" ht="13.75" customHeight="1" x14ac:dyDescent="0.25">
      <c r="A122" s="96"/>
      <c r="B122" s="99"/>
      <c r="C122" s="81"/>
      <c r="D122" s="101"/>
      <c r="E122" s="68" t="s">
        <v>59</v>
      </c>
      <c r="F122" s="15">
        <f t="shared" si="39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5" customHeight="1" x14ac:dyDescent="0.25">
      <c r="A123" s="94" t="s">
        <v>105</v>
      </c>
      <c r="B123" s="76" t="s">
        <v>85</v>
      </c>
      <c r="C123" s="79" t="s">
        <v>129</v>
      </c>
      <c r="D123" s="73" t="s">
        <v>93</v>
      </c>
      <c r="E123" s="68" t="s">
        <v>47</v>
      </c>
      <c r="F123" s="15">
        <f t="shared" si="39"/>
        <v>22279.673999999999</v>
      </c>
      <c r="G123" s="16">
        <f t="shared" ref="G123:I123" si="41">G124+G125+G126+G127</f>
        <v>4987.1719999999996</v>
      </c>
      <c r="H123" s="16">
        <f t="shared" si="41"/>
        <v>5411.7749999999996</v>
      </c>
      <c r="I123" s="16">
        <f t="shared" si="41"/>
        <v>5758.5150000000003</v>
      </c>
      <c r="J123" s="16">
        <f t="shared" ref="J123" si="42">J124+J125+J126+J127</f>
        <v>6122.2120000000004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x14ac:dyDescent="0.25">
      <c r="A124" s="95"/>
      <c r="B124" s="98"/>
      <c r="C124" s="80"/>
      <c r="D124" s="74"/>
      <c r="E124" s="68" t="s">
        <v>56</v>
      </c>
      <c r="F124" s="15">
        <f t="shared" si="39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x14ac:dyDescent="0.25">
      <c r="A125" s="95"/>
      <c r="B125" s="98"/>
      <c r="C125" s="80"/>
      <c r="D125" s="74"/>
      <c r="E125" s="68" t="s">
        <v>57</v>
      </c>
      <c r="F125" s="15">
        <f t="shared" si="39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x14ac:dyDescent="0.25">
      <c r="A126" s="95"/>
      <c r="B126" s="98"/>
      <c r="C126" s="80"/>
      <c r="D126" s="74"/>
      <c r="E126" s="68" t="s">
        <v>58</v>
      </c>
      <c r="F126" s="15">
        <f t="shared" si="39"/>
        <v>22279.673999999999</v>
      </c>
      <c r="G126" s="19">
        <v>4987.1719999999996</v>
      </c>
      <c r="H126" s="18">
        <v>5411.7749999999996</v>
      </c>
      <c r="I126" s="18">
        <v>5758.5150000000003</v>
      </c>
      <c r="J126" s="18">
        <v>6122.2120000000004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25.85" customHeight="1" x14ac:dyDescent="0.25">
      <c r="A127" s="96"/>
      <c r="B127" s="99"/>
      <c r="C127" s="81"/>
      <c r="D127" s="75"/>
      <c r="E127" s="68" t="s">
        <v>59</v>
      </c>
      <c r="F127" s="15">
        <f t="shared" si="39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5" customHeight="1" x14ac:dyDescent="0.25">
      <c r="A128" s="94" t="s">
        <v>124</v>
      </c>
      <c r="B128" s="76" t="s">
        <v>149</v>
      </c>
      <c r="C128" s="79" t="s">
        <v>126</v>
      </c>
      <c r="D128" s="84" t="s">
        <v>94</v>
      </c>
      <c r="E128" s="68" t="s">
        <v>47</v>
      </c>
      <c r="F128" s="15">
        <f t="shared" si="39"/>
        <v>108243.726</v>
      </c>
      <c r="G128" s="16">
        <f t="shared" ref="G128:I128" si="43">G129+G130+G131+G132</f>
        <v>24697.937999999998</v>
      </c>
      <c r="H128" s="16">
        <f t="shared" si="43"/>
        <v>26215.208999999999</v>
      </c>
      <c r="I128" s="16">
        <f t="shared" si="43"/>
        <v>27811.31</v>
      </c>
      <c r="J128" s="16">
        <f t="shared" ref="J128" si="44">J129+J130+J131+J132</f>
        <v>29519.269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 x14ac:dyDescent="0.25">
      <c r="A129" s="95"/>
      <c r="B129" s="98"/>
      <c r="C129" s="80"/>
      <c r="D129" s="84"/>
      <c r="E129" s="68" t="s">
        <v>56</v>
      </c>
      <c r="F129" s="15">
        <f t="shared" ref="F129:F160" si="45">G129+H129+I129+J129</f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 x14ac:dyDescent="0.25">
      <c r="A130" s="95"/>
      <c r="B130" s="98"/>
      <c r="C130" s="80"/>
      <c r="D130" s="84"/>
      <c r="E130" s="68" t="s">
        <v>57</v>
      </c>
      <c r="F130" s="15">
        <f t="shared" si="45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 x14ac:dyDescent="0.25">
      <c r="A131" s="95"/>
      <c r="B131" s="98"/>
      <c r="C131" s="80"/>
      <c r="D131" s="84"/>
      <c r="E131" s="68" t="s">
        <v>58</v>
      </c>
      <c r="F131" s="15">
        <f t="shared" si="45"/>
        <v>108243.726</v>
      </c>
      <c r="G131" s="19">
        <v>24697.937999999998</v>
      </c>
      <c r="H131" s="18">
        <v>26215.208999999999</v>
      </c>
      <c r="I131" s="18">
        <v>27811.31</v>
      </c>
      <c r="J131" s="18">
        <v>29519.269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18.350000000000001" customHeight="1" x14ac:dyDescent="0.25">
      <c r="A132" s="96"/>
      <c r="B132" s="99"/>
      <c r="C132" s="81"/>
      <c r="D132" s="85"/>
      <c r="E132" s="68" t="s">
        <v>59</v>
      </c>
      <c r="F132" s="15">
        <f t="shared" si="45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42" customFormat="1" ht="14.3" customHeight="1" x14ac:dyDescent="0.25">
      <c r="A133" s="94" t="s">
        <v>133</v>
      </c>
      <c r="B133" s="76" t="s">
        <v>134</v>
      </c>
      <c r="C133" s="79">
        <v>2022</v>
      </c>
      <c r="D133" s="73" t="s">
        <v>94</v>
      </c>
      <c r="E133" s="68" t="s">
        <v>47</v>
      </c>
      <c r="F133" s="15">
        <f t="shared" si="45"/>
        <v>352.99927000000002</v>
      </c>
      <c r="G133" s="16">
        <f>G134+G135+G136+G137</f>
        <v>0</v>
      </c>
      <c r="H133" s="16">
        <f>H134+H135+H136+H137</f>
        <v>352.99927000000002</v>
      </c>
      <c r="I133" s="16">
        <f>I134+I135+I136+I137</f>
        <v>0</v>
      </c>
      <c r="J133" s="16">
        <f>J134+J135+J136+J137</f>
        <v>0</v>
      </c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38"/>
      <c r="AR133" s="39"/>
      <c r="AS133" s="39"/>
      <c r="AT133" s="39"/>
      <c r="AU133" s="39"/>
      <c r="AV133" s="39"/>
      <c r="AW133" s="39"/>
      <c r="AX133" s="39"/>
      <c r="AY133" s="40"/>
      <c r="AZ133" s="41"/>
    </row>
    <row r="134" spans="1:52" s="42" customFormat="1" ht="17.149999999999999" customHeight="1" x14ac:dyDescent="0.25">
      <c r="A134" s="95"/>
      <c r="B134" s="108"/>
      <c r="C134" s="80"/>
      <c r="D134" s="100"/>
      <c r="E134" s="68" t="s">
        <v>56</v>
      </c>
      <c r="F134" s="15">
        <f t="shared" si="45"/>
        <v>335.34931</v>
      </c>
      <c r="G134" s="18"/>
      <c r="H134" s="18">
        <v>335.34931</v>
      </c>
      <c r="I134" s="18">
        <v>0</v>
      </c>
      <c r="J134" s="18">
        <v>0</v>
      </c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38"/>
      <c r="AR134" s="39"/>
      <c r="AS134" s="39"/>
      <c r="AT134" s="39"/>
      <c r="AU134" s="39"/>
      <c r="AV134" s="39"/>
      <c r="AW134" s="39"/>
      <c r="AX134" s="39"/>
      <c r="AY134" s="40"/>
      <c r="AZ134" s="41"/>
    </row>
    <row r="135" spans="1:52" s="42" customFormat="1" ht="17.149999999999999" customHeight="1" x14ac:dyDescent="0.25">
      <c r="A135" s="95"/>
      <c r="B135" s="108"/>
      <c r="C135" s="80"/>
      <c r="D135" s="100"/>
      <c r="E135" s="68" t="s">
        <v>57</v>
      </c>
      <c r="F135" s="15">
        <f t="shared" si="45"/>
        <v>17.296959999999999</v>
      </c>
      <c r="G135" s="18"/>
      <c r="H135" s="18">
        <v>17.296959999999999</v>
      </c>
      <c r="I135" s="18">
        <v>0</v>
      </c>
      <c r="J135" s="18">
        <v>0</v>
      </c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38"/>
      <c r="AR135" s="39"/>
      <c r="AS135" s="39"/>
      <c r="AT135" s="39"/>
      <c r="AU135" s="39"/>
      <c r="AV135" s="39"/>
      <c r="AW135" s="39"/>
      <c r="AX135" s="39"/>
      <c r="AY135" s="40"/>
      <c r="AZ135" s="41"/>
    </row>
    <row r="136" spans="1:52" s="42" customFormat="1" ht="15.65" customHeight="1" x14ac:dyDescent="0.25">
      <c r="A136" s="95"/>
      <c r="B136" s="108"/>
      <c r="C136" s="80"/>
      <c r="D136" s="100"/>
      <c r="E136" s="68" t="s">
        <v>58</v>
      </c>
      <c r="F136" s="15">
        <f t="shared" si="45"/>
        <v>0.35299999999999998</v>
      </c>
      <c r="G136" s="18"/>
      <c r="H136" s="18">
        <v>0.35299999999999998</v>
      </c>
      <c r="I136" s="18">
        <v>0</v>
      </c>
      <c r="J136" s="18">
        <v>0</v>
      </c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38"/>
      <c r="AR136" s="39"/>
      <c r="AS136" s="39"/>
      <c r="AT136" s="39"/>
      <c r="AU136" s="39"/>
      <c r="AV136" s="39"/>
      <c r="AW136" s="39"/>
      <c r="AX136" s="39"/>
      <c r="AY136" s="40"/>
      <c r="AZ136" s="41"/>
    </row>
    <row r="137" spans="1:52" s="42" customFormat="1" ht="26.5" customHeight="1" x14ac:dyDescent="0.25">
      <c r="A137" s="96"/>
      <c r="B137" s="109"/>
      <c r="C137" s="81"/>
      <c r="D137" s="101"/>
      <c r="E137" s="68" t="s">
        <v>59</v>
      </c>
      <c r="F137" s="15">
        <f t="shared" si="45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31" customFormat="1" ht="15.65" customHeight="1" x14ac:dyDescent="0.25">
      <c r="A138" s="94" t="s">
        <v>79</v>
      </c>
      <c r="B138" s="94" t="s">
        <v>86</v>
      </c>
      <c r="C138" s="79" t="s">
        <v>126</v>
      </c>
      <c r="D138" s="73" t="s">
        <v>119</v>
      </c>
      <c r="E138" s="68" t="s">
        <v>47</v>
      </c>
      <c r="F138" s="15">
        <f t="shared" si="45"/>
        <v>72878.437340000004</v>
      </c>
      <c r="G138" s="16">
        <f>G143+G153+G158+G148+G163+G168</f>
        <v>19417.261200000001</v>
      </c>
      <c r="H138" s="16">
        <f t="shared" ref="H138:J138" si="46">H143+H153+H158+H148+H163+H168</f>
        <v>24256.979059999998</v>
      </c>
      <c r="I138" s="16">
        <f t="shared" si="46"/>
        <v>12831.209080000001</v>
      </c>
      <c r="J138" s="16">
        <f t="shared" si="46"/>
        <v>16372.987999999998</v>
      </c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7"/>
      <c r="AR138" s="28"/>
      <c r="AS138" s="28"/>
      <c r="AT138" s="28"/>
      <c r="AU138" s="28"/>
      <c r="AV138" s="28"/>
      <c r="AW138" s="28"/>
      <c r="AX138" s="28"/>
      <c r="AY138" s="29"/>
      <c r="AZ138" s="30"/>
    </row>
    <row r="139" spans="1:52" s="31" customFormat="1" x14ac:dyDescent="0.25">
      <c r="A139" s="95"/>
      <c r="B139" s="95"/>
      <c r="C139" s="80"/>
      <c r="D139" s="82"/>
      <c r="E139" s="68" t="s">
        <v>56</v>
      </c>
      <c r="F139" s="15">
        <f t="shared" si="45"/>
        <v>21668.155999999999</v>
      </c>
      <c r="G139" s="16">
        <f t="shared" ref="G139:J139" si="47">G144+G154+G159+G149+G164+G169</f>
        <v>6119.23614</v>
      </c>
      <c r="H139" s="16">
        <f t="shared" si="47"/>
        <v>11748.91986</v>
      </c>
      <c r="I139" s="16">
        <f t="shared" si="47"/>
        <v>0</v>
      </c>
      <c r="J139" s="16">
        <f t="shared" si="47"/>
        <v>3800</v>
      </c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7"/>
      <c r="AR139" s="28"/>
      <c r="AS139" s="28"/>
      <c r="AT139" s="28"/>
      <c r="AU139" s="28"/>
      <c r="AV139" s="28"/>
      <c r="AW139" s="28"/>
      <c r="AX139" s="28"/>
      <c r="AY139" s="29"/>
      <c r="AZ139" s="30"/>
    </row>
    <row r="140" spans="1:52" s="31" customFormat="1" x14ac:dyDescent="0.25">
      <c r="A140" s="95"/>
      <c r="B140" s="95"/>
      <c r="C140" s="80"/>
      <c r="D140" s="82"/>
      <c r="E140" s="68" t="s">
        <v>57</v>
      </c>
      <c r="F140" s="15">
        <f t="shared" si="45"/>
        <v>1803.40326</v>
      </c>
      <c r="G140" s="16">
        <f t="shared" ref="G140:J140" si="48">G145+G155+G160+G150+G165+G170</f>
        <v>322.06506000000002</v>
      </c>
      <c r="H140" s="16">
        <f t="shared" si="48"/>
        <v>605.99692000000005</v>
      </c>
      <c r="I140" s="16">
        <f t="shared" si="48"/>
        <v>679.34127999999998</v>
      </c>
      <c r="J140" s="16">
        <f t="shared" si="48"/>
        <v>196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7"/>
      <c r="AR140" s="28"/>
      <c r="AS140" s="28"/>
      <c r="AT140" s="28"/>
      <c r="AU140" s="28"/>
      <c r="AV140" s="28"/>
      <c r="AW140" s="28"/>
      <c r="AX140" s="28"/>
      <c r="AY140" s="29"/>
      <c r="AZ140" s="30"/>
    </row>
    <row r="141" spans="1:52" s="31" customFormat="1" x14ac:dyDescent="0.25">
      <c r="A141" s="95"/>
      <c r="B141" s="95"/>
      <c r="C141" s="80"/>
      <c r="D141" s="82"/>
      <c r="E141" s="68" t="s">
        <v>58</v>
      </c>
      <c r="F141" s="15">
        <f t="shared" si="45"/>
        <v>49406.878079999995</v>
      </c>
      <c r="G141" s="16">
        <f t="shared" ref="G141:J141" si="49">G146+G156+G161+G151+G166+G171</f>
        <v>12975.96</v>
      </c>
      <c r="H141" s="16">
        <f t="shared" si="49"/>
        <v>11902.06228</v>
      </c>
      <c r="I141" s="16">
        <f t="shared" si="49"/>
        <v>12151.867800000002</v>
      </c>
      <c r="J141" s="16">
        <f t="shared" si="49"/>
        <v>12376.987999999999</v>
      </c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7"/>
      <c r="AR141" s="28"/>
      <c r="AS141" s="28"/>
      <c r="AT141" s="28"/>
      <c r="AU141" s="28"/>
      <c r="AV141" s="28"/>
      <c r="AW141" s="28"/>
      <c r="AX141" s="28"/>
      <c r="AY141" s="29"/>
      <c r="AZ141" s="30"/>
    </row>
    <row r="142" spans="1:52" s="42" customFormat="1" ht="28.55" customHeight="1" x14ac:dyDescent="0.25">
      <c r="A142" s="96"/>
      <c r="B142" s="96"/>
      <c r="C142" s="81"/>
      <c r="D142" s="83"/>
      <c r="E142" s="68" t="s">
        <v>59</v>
      </c>
      <c r="F142" s="15">
        <f t="shared" si="45"/>
        <v>0</v>
      </c>
      <c r="G142" s="16">
        <f t="shared" ref="G142:J142" si="50">G147+G157+G162+G152+G167+G172</f>
        <v>0</v>
      </c>
      <c r="H142" s="16">
        <f t="shared" si="50"/>
        <v>0</v>
      </c>
      <c r="I142" s="16">
        <f t="shared" si="50"/>
        <v>0</v>
      </c>
      <c r="J142" s="16">
        <f t="shared" si="50"/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31" customFormat="1" ht="15.65" customHeight="1" x14ac:dyDescent="0.25">
      <c r="A143" s="73" t="s">
        <v>25</v>
      </c>
      <c r="B143" s="76" t="s">
        <v>138</v>
      </c>
      <c r="C143" s="79" t="s">
        <v>137</v>
      </c>
      <c r="D143" s="73" t="s">
        <v>87</v>
      </c>
      <c r="E143" s="68" t="s">
        <v>47</v>
      </c>
      <c r="F143" s="15">
        <f t="shared" si="45"/>
        <v>4022.1052599999998</v>
      </c>
      <c r="G143" s="16">
        <f t="shared" ref="G143:I143" si="51">G144+G145+G146+G147</f>
        <v>0</v>
      </c>
      <c r="H143" s="16">
        <f t="shared" si="51"/>
        <v>22.105259999999998</v>
      </c>
      <c r="I143" s="16">
        <f t="shared" si="51"/>
        <v>0</v>
      </c>
      <c r="J143" s="16">
        <f t="shared" ref="J143" si="52">J144+J145+J146+J147</f>
        <v>4000</v>
      </c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7"/>
      <c r="AR143" s="28"/>
      <c r="AS143" s="28"/>
      <c r="AT143" s="28"/>
      <c r="AU143" s="28"/>
      <c r="AV143" s="28"/>
      <c r="AW143" s="28"/>
      <c r="AX143" s="28"/>
      <c r="AY143" s="29"/>
      <c r="AZ143" s="30"/>
    </row>
    <row r="144" spans="1:52" s="31" customFormat="1" x14ac:dyDescent="0.25">
      <c r="A144" s="74"/>
      <c r="B144" s="77"/>
      <c r="C144" s="80"/>
      <c r="D144" s="82"/>
      <c r="E144" s="68" t="s">
        <v>56</v>
      </c>
      <c r="F144" s="15">
        <f t="shared" si="45"/>
        <v>3821</v>
      </c>
      <c r="G144" s="18">
        <v>0</v>
      </c>
      <c r="H144" s="18">
        <v>21</v>
      </c>
      <c r="I144" s="18"/>
      <c r="J144" s="18">
        <v>3800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7"/>
      <c r="AR144" s="28"/>
      <c r="AS144" s="28"/>
      <c r="AT144" s="28"/>
      <c r="AU144" s="28"/>
      <c r="AV144" s="28"/>
      <c r="AW144" s="28"/>
      <c r="AX144" s="28"/>
      <c r="AY144" s="29"/>
      <c r="AZ144" s="30"/>
    </row>
    <row r="145" spans="1:52" s="31" customFormat="1" ht="16.3" customHeight="1" x14ac:dyDescent="0.25">
      <c r="A145" s="74"/>
      <c r="B145" s="77"/>
      <c r="C145" s="80"/>
      <c r="D145" s="82"/>
      <c r="E145" s="68" t="s">
        <v>57</v>
      </c>
      <c r="F145" s="15">
        <f t="shared" si="45"/>
        <v>197.08315999999999</v>
      </c>
      <c r="G145" s="18">
        <v>0</v>
      </c>
      <c r="H145" s="18">
        <v>1.0831599999999999</v>
      </c>
      <c r="I145" s="18"/>
      <c r="J145" s="18">
        <v>196</v>
      </c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7"/>
      <c r="AR145" s="28"/>
      <c r="AS145" s="28"/>
      <c r="AT145" s="28"/>
      <c r="AU145" s="28"/>
      <c r="AV145" s="28"/>
      <c r="AW145" s="28"/>
      <c r="AX145" s="28"/>
      <c r="AY145" s="29"/>
      <c r="AZ145" s="30"/>
    </row>
    <row r="146" spans="1:52" s="31" customFormat="1" x14ac:dyDescent="0.25">
      <c r="A146" s="74"/>
      <c r="B146" s="77"/>
      <c r="C146" s="80"/>
      <c r="D146" s="82"/>
      <c r="E146" s="68" t="s">
        <v>58</v>
      </c>
      <c r="F146" s="15">
        <f t="shared" si="45"/>
        <v>4.0221</v>
      </c>
      <c r="G146" s="18">
        <v>0</v>
      </c>
      <c r="H146" s="18">
        <v>2.2100000000000002E-2</v>
      </c>
      <c r="I146" s="18">
        <v>0</v>
      </c>
      <c r="J146" s="18">
        <v>4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7"/>
      <c r="AR146" s="28"/>
      <c r="AS146" s="28"/>
      <c r="AT146" s="28"/>
      <c r="AU146" s="28"/>
      <c r="AV146" s="28"/>
      <c r="AW146" s="28"/>
      <c r="AX146" s="28"/>
      <c r="AY146" s="29"/>
      <c r="AZ146" s="30"/>
    </row>
    <row r="147" spans="1:52" s="42" customFormat="1" ht="37.4" customHeight="1" x14ac:dyDescent="0.25">
      <c r="A147" s="75"/>
      <c r="B147" s="78"/>
      <c r="C147" s="81"/>
      <c r="D147" s="83"/>
      <c r="E147" s="68" t="s">
        <v>59</v>
      </c>
      <c r="F147" s="15">
        <f t="shared" si="45"/>
        <v>0</v>
      </c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42" customFormat="1" ht="17.149999999999999" customHeight="1" x14ac:dyDescent="0.25">
      <c r="A148" s="73" t="s">
        <v>26</v>
      </c>
      <c r="B148" s="76" t="s">
        <v>152</v>
      </c>
      <c r="C148" s="79" t="s">
        <v>96</v>
      </c>
      <c r="D148" s="73" t="s">
        <v>98</v>
      </c>
      <c r="E148" s="68" t="s">
        <v>47</v>
      </c>
      <c r="F148" s="15">
        <f t="shared" si="45"/>
        <v>18786.48</v>
      </c>
      <c r="G148" s="16">
        <f>G149+G150+G151+G152</f>
        <v>6441.3011999999999</v>
      </c>
      <c r="H148" s="16">
        <f>H149+H150+H151+H152</f>
        <v>12345.1788</v>
      </c>
      <c r="I148" s="16">
        <f>I149+I150+I151+I152</f>
        <v>0</v>
      </c>
      <c r="J148" s="16">
        <f>J149+J150+J151+J152</f>
        <v>0</v>
      </c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38"/>
      <c r="AR148" s="39"/>
      <c r="AS148" s="39"/>
      <c r="AT148" s="39"/>
      <c r="AU148" s="39"/>
      <c r="AV148" s="39"/>
      <c r="AW148" s="39"/>
      <c r="AX148" s="39"/>
      <c r="AY148" s="40"/>
      <c r="AZ148" s="41"/>
    </row>
    <row r="149" spans="1:52" s="42" customFormat="1" ht="17.149999999999999" customHeight="1" x14ac:dyDescent="0.25">
      <c r="A149" s="74"/>
      <c r="B149" s="77"/>
      <c r="C149" s="80"/>
      <c r="D149" s="86"/>
      <c r="E149" s="68" t="s">
        <v>56</v>
      </c>
      <c r="F149" s="15">
        <f t="shared" si="45"/>
        <v>17847.155999999999</v>
      </c>
      <c r="G149" s="19">
        <v>6119.23614</v>
      </c>
      <c r="H149" s="72">
        <v>11727.91986</v>
      </c>
      <c r="I149" s="18">
        <v>0</v>
      </c>
      <c r="J149" s="18">
        <v>0</v>
      </c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38"/>
      <c r="AR149" s="39"/>
      <c r="AS149" s="39"/>
      <c r="AT149" s="39"/>
      <c r="AU149" s="39"/>
      <c r="AV149" s="39"/>
      <c r="AW149" s="39"/>
      <c r="AX149" s="39"/>
      <c r="AY149" s="40"/>
      <c r="AZ149" s="41"/>
    </row>
    <row r="150" spans="1:52" s="42" customFormat="1" ht="17.149999999999999" customHeight="1" x14ac:dyDescent="0.25">
      <c r="A150" s="74"/>
      <c r="B150" s="77"/>
      <c r="C150" s="80"/>
      <c r="D150" s="86"/>
      <c r="E150" s="68" t="s">
        <v>57</v>
      </c>
      <c r="F150" s="15">
        <f t="shared" si="45"/>
        <v>926.97882000000004</v>
      </c>
      <c r="G150" s="19">
        <v>322.06506000000002</v>
      </c>
      <c r="H150" s="72">
        <v>604.91376000000002</v>
      </c>
      <c r="I150" s="18">
        <v>0</v>
      </c>
      <c r="J150" s="18">
        <v>0</v>
      </c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38"/>
      <c r="AR150" s="39"/>
      <c r="AS150" s="39"/>
      <c r="AT150" s="39"/>
      <c r="AU150" s="39"/>
      <c r="AV150" s="39"/>
      <c r="AW150" s="39"/>
      <c r="AX150" s="39"/>
      <c r="AY150" s="40"/>
      <c r="AZ150" s="41"/>
    </row>
    <row r="151" spans="1:52" s="42" customFormat="1" ht="17.149999999999999" customHeight="1" x14ac:dyDescent="0.25">
      <c r="A151" s="74"/>
      <c r="B151" s="77"/>
      <c r="C151" s="80"/>
      <c r="D151" s="86"/>
      <c r="E151" s="68" t="s">
        <v>58</v>
      </c>
      <c r="F151" s="15">
        <f t="shared" si="45"/>
        <v>12.345179999999999</v>
      </c>
      <c r="G151" s="19">
        <v>0</v>
      </c>
      <c r="H151" s="71">
        <v>12.345179999999999</v>
      </c>
      <c r="I151" s="18">
        <v>0</v>
      </c>
      <c r="J151" s="18">
        <v>0</v>
      </c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38"/>
      <c r="AR151" s="39"/>
      <c r="AS151" s="39"/>
      <c r="AT151" s="39"/>
      <c r="AU151" s="39"/>
      <c r="AV151" s="39"/>
      <c r="AW151" s="39"/>
      <c r="AX151" s="39"/>
      <c r="AY151" s="40"/>
      <c r="AZ151" s="41"/>
    </row>
    <row r="152" spans="1:52" s="42" customFormat="1" ht="114.15" customHeight="1" x14ac:dyDescent="0.25">
      <c r="A152" s="75"/>
      <c r="B152" s="78"/>
      <c r="C152" s="81"/>
      <c r="D152" s="87"/>
      <c r="E152" s="68" t="s">
        <v>59</v>
      </c>
      <c r="F152" s="15">
        <f t="shared" si="45"/>
        <v>0</v>
      </c>
      <c r="G152" s="18">
        <v>0</v>
      </c>
      <c r="H152" s="18">
        <v>0</v>
      </c>
      <c r="I152" s="18">
        <v>0</v>
      </c>
      <c r="J152" s="18"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5" customHeight="1" x14ac:dyDescent="0.25">
      <c r="A153" s="73" t="s">
        <v>27</v>
      </c>
      <c r="B153" s="76" t="s">
        <v>120</v>
      </c>
      <c r="C153" s="79">
        <v>2021</v>
      </c>
      <c r="D153" s="73" t="s">
        <v>114</v>
      </c>
      <c r="E153" s="68" t="s">
        <v>47</v>
      </c>
      <c r="F153" s="15">
        <f t="shared" si="45"/>
        <v>1163.067</v>
      </c>
      <c r="G153" s="16">
        <f t="shared" ref="G153:I153" si="53">G154+G155+G156+G157</f>
        <v>1163.067</v>
      </c>
      <c r="H153" s="16">
        <f t="shared" si="53"/>
        <v>0</v>
      </c>
      <c r="I153" s="16">
        <f t="shared" si="53"/>
        <v>0</v>
      </c>
      <c r="J153" s="16">
        <f t="shared" ref="J153" si="54">J154+J155+J156+J157</f>
        <v>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 x14ac:dyDescent="0.25">
      <c r="A154" s="74"/>
      <c r="B154" s="77"/>
      <c r="C154" s="80"/>
      <c r="D154" s="82"/>
      <c r="E154" s="68" t="s">
        <v>56</v>
      </c>
      <c r="F154" s="15">
        <f t="shared" si="45"/>
        <v>0</v>
      </c>
      <c r="G154" s="18">
        <v>0</v>
      </c>
      <c r="H154" s="18">
        <v>0</v>
      </c>
      <c r="I154" s="18">
        <v>0</v>
      </c>
      <c r="J154" s="18">
        <v>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" customHeight="1" x14ac:dyDescent="0.25">
      <c r="A155" s="74"/>
      <c r="B155" s="77"/>
      <c r="C155" s="80"/>
      <c r="D155" s="82"/>
      <c r="E155" s="68" t="s">
        <v>57</v>
      </c>
      <c r="F155" s="15">
        <f t="shared" si="45"/>
        <v>0</v>
      </c>
      <c r="G155" s="18">
        <v>0</v>
      </c>
      <c r="H155" s="18">
        <v>0</v>
      </c>
      <c r="I155" s="18">
        <v>0</v>
      </c>
      <c r="J155" s="18">
        <v>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 x14ac:dyDescent="0.25">
      <c r="A156" s="74"/>
      <c r="B156" s="77"/>
      <c r="C156" s="80"/>
      <c r="D156" s="82"/>
      <c r="E156" s="68" t="s">
        <v>58</v>
      </c>
      <c r="F156" s="15">
        <f t="shared" si="45"/>
        <v>1163.067</v>
      </c>
      <c r="G156" s="19">
        <v>1163.067</v>
      </c>
      <c r="H156" s="18">
        <v>0</v>
      </c>
      <c r="I156" s="18">
        <v>0</v>
      </c>
      <c r="J156" s="18">
        <v>0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108.7" customHeight="1" x14ac:dyDescent="0.25">
      <c r="A157" s="75"/>
      <c r="B157" s="78"/>
      <c r="C157" s="81"/>
      <c r="D157" s="83"/>
      <c r="E157" s="68" t="s">
        <v>59</v>
      </c>
      <c r="F157" s="15">
        <f t="shared" si="45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31" customFormat="1" ht="15.65" customHeight="1" x14ac:dyDescent="0.25">
      <c r="A158" s="73" t="s">
        <v>28</v>
      </c>
      <c r="B158" s="97" t="s">
        <v>150</v>
      </c>
      <c r="C158" s="79" t="s">
        <v>126</v>
      </c>
      <c r="D158" s="73" t="s">
        <v>83</v>
      </c>
      <c r="E158" s="68" t="s">
        <v>47</v>
      </c>
      <c r="F158" s="15">
        <f t="shared" si="45"/>
        <v>21062.981</v>
      </c>
      <c r="G158" s="16">
        <f>G159+G160+G161+G162</f>
        <v>5246.29</v>
      </c>
      <c r="H158" s="16">
        <f t="shared" ref="H158:I158" si="55">H159+H160+H161+H162</f>
        <v>5268.6880000000001</v>
      </c>
      <c r="I158" s="16">
        <f t="shared" si="55"/>
        <v>5269.9380000000001</v>
      </c>
      <c r="J158" s="16">
        <f t="shared" ref="J158" si="56">J159+J160+J161+J162</f>
        <v>5278.0649999999996</v>
      </c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7"/>
      <c r="AR158" s="28"/>
      <c r="AS158" s="28"/>
      <c r="AT158" s="28"/>
      <c r="AU158" s="28"/>
      <c r="AV158" s="28"/>
      <c r="AW158" s="28"/>
      <c r="AX158" s="28"/>
      <c r="AY158" s="29"/>
      <c r="AZ158" s="30"/>
    </row>
    <row r="159" spans="1:52" s="31" customFormat="1" x14ac:dyDescent="0.25">
      <c r="A159" s="74"/>
      <c r="B159" s="77"/>
      <c r="C159" s="80"/>
      <c r="D159" s="86"/>
      <c r="E159" s="68" t="s">
        <v>56</v>
      </c>
      <c r="F159" s="15">
        <f t="shared" si="45"/>
        <v>0</v>
      </c>
      <c r="G159" s="18">
        <v>0</v>
      </c>
      <c r="H159" s="18">
        <v>0</v>
      </c>
      <c r="I159" s="18">
        <v>0</v>
      </c>
      <c r="J159" s="18">
        <v>0</v>
      </c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7"/>
      <c r="AR159" s="28"/>
      <c r="AS159" s="28"/>
      <c r="AT159" s="28"/>
      <c r="AU159" s="28"/>
      <c r="AV159" s="28"/>
      <c r="AW159" s="28"/>
      <c r="AX159" s="28"/>
      <c r="AY159" s="29"/>
      <c r="AZ159" s="30"/>
    </row>
    <row r="160" spans="1:52" s="31" customFormat="1" x14ac:dyDescent="0.25">
      <c r="A160" s="74"/>
      <c r="B160" s="77"/>
      <c r="C160" s="80"/>
      <c r="D160" s="86"/>
      <c r="E160" s="68" t="s">
        <v>57</v>
      </c>
      <c r="F160" s="15">
        <f t="shared" si="45"/>
        <v>0</v>
      </c>
      <c r="G160" s="18">
        <v>0</v>
      </c>
      <c r="H160" s="18">
        <v>0</v>
      </c>
      <c r="I160" s="18">
        <v>0</v>
      </c>
      <c r="J160" s="18">
        <v>0</v>
      </c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7"/>
      <c r="AR160" s="28"/>
      <c r="AS160" s="28"/>
      <c r="AT160" s="28"/>
      <c r="AU160" s="28"/>
      <c r="AV160" s="28"/>
      <c r="AW160" s="28"/>
      <c r="AX160" s="28"/>
      <c r="AY160" s="29"/>
      <c r="AZ160" s="30"/>
    </row>
    <row r="161" spans="1:52" s="31" customFormat="1" x14ac:dyDescent="0.25">
      <c r="A161" s="74"/>
      <c r="B161" s="77"/>
      <c r="C161" s="80"/>
      <c r="D161" s="86"/>
      <c r="E161" s="68" t="s">
        <v>58</v>
      </c>
      <c r="F161" s="15">
        <f t="shared" ref="F161:F177" si="57">G161+H161+I161+J161</f>
        <v>21062.981</v>
      </c>
      <c r="G161" s="19">
        <f>5363.47-117.18</f>
        <v>5246.29</v>
      </c>
      <c r="H161" s="18">
        <v>5268.6880000000001</v>
      </c>
      <c r="I161" s="18">
        <v>5269.9380000000001</v>
      </c>
      <c r="J161" s="18">
        <v>5278.0649999999996</v>
      </c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7"/>
      <c r="AR161" s="28"/>
      <c r="AS161" s="28"/>
      <c r="AT161" s="28"/>
      <c r="AU161" s="28"/>
      <c r="AV161" s="28"/>
      <c r="AW161" s="28"/>
      <c r="AX161" s="28"/>
      <c r="AY161" s="29"/>
      <c r="AZ161" s="30"/>
    </row>
    <row r="162" spans="1:52" s="42" customFormat="1" ht="40.1" customHeight="1" x14ac:dyDescent="0.25">
      <c r="A162" s="75"/>
      <c r="B162" s="78"/>
      <c r="C162" s="81"/>
      <c r="D162" s="87"/>
      <c r="E162" s="68" t="s">
        <v>59</v>
      </c>
      <c r="F162" s="15">
        <f t="shared" si="5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5" customHeight="1" x14ac:dyDescent="0.25">
      <c r="A163" s="73" t="s">
        <v>109</v>
      </c>
      <c r="B163" s="97" t="s">
        <v>118</v>
      </c>
      <c r="C163" s="79" t="s">
        <v>126</v>
      </c>
      <c r="D163" s="73" t="s">
        <v>95</v>
      </c>
      <c r="E163" s="68" t="s">
        <v>47</v>
      </c>
      <c r="F163" s="15">
        <f t="shared" si="57"/>
        <v>27128.707999999999</v>
      </c>
      <c r="G163" s="16">
        <f>G164+G165+G166+G167</f>
        <v>6566.6030000000001</v>
      </c>
      <c r="H163" s="16">
        <f>H164+H165+H166+H167</f>
        <v>6621.0069999999996</v>
      </c>
      <c r="I163" s="16">
        <f>I164+I165+I166+I167</f>
        <v>6846.1750000000002</v>
      </c>
      <c r="J163" s="16">
        <f>J164+J165+J166+J167</f>
        <v>7094.9229999999998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 x14ac:dyDescent="0.25">
      <c r="A164" s="74"/>
      <c r="B164" s="98"/>
      <c r="C164" s="80"/>
      <c r="D164" s="74"/>
      <c r="E164" s="68" t="s">
        <v>56</v>
      </c>
      <c r="F164" s="15">
        <f t="shared" si="5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x14ac:dyDescent="0.25">
      <c r="A165" s="74"/>
      <c r="B165" s="98"/>
      <c r="C165" s="80"/>
      <c r="D165" s="74"/>
      <c r="E165" s="68" t="s">
        <v>57</v>
      </c>
      <c r="F165" s="15">
        <f t="shared" si="5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 x14ac:dyDescent="0.25">
      <c r="A166" s="74"/>
      <c r="B166" s="98"/>
      <c r="C166" s="80"/>
      <c r="D166" s="74"/>
      <c r="E166" s="68" t="s">
        <v>58</v>
      </c>
      <c r="F166" s="15">
        <f t="shared" si="57"/>
        <v>27128.707999999999</v>
      </c>
      <c r="G166" s="19">
        <v>6566.6030000000001</v>
      </c>
      <c r="H166" s="18">
        <v>6621.0069999999996</v>
      </c>
      <c r="I166" s="18">
        <v>6846.1750000000002</v>
      </c>
      <c r="J166" s="18">
        <v>7094.9229999999998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22.75" customHeight="1" x14ac:dyDescent="0.25">
      <c r="A167" s="75"/>
      <c r="B167" s="99"/>
      <c r="C167" s="81"/>
      <c r="D167" s="75"/>
      <c r="E167" s="68" t="s">
        <v>59</v>
      </c>
      <c r="F167" s="15">
        <f t="shared" si="5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5" customHeight="1" x14ac:dyDescent="0.25">
      <c r="A168" s="73" t="s">
        <v>136</v>
      </c>
      <c r="B168" s="76" t="s">
        <v>139</v>
      </c>
      <c r="C168" s="79">
        <v>2023</v>
      </c>
      <c r="D168" s="73" t="s">
        <v>87</v>
      </c>
      <c r="E168" s="68" t="s">
        <v>47</v>
      </c>
      <c r="F168" s="15">
        <f t="shared" si="57"/>
        <v>715.09608000000003</v>
      </c>
      <c r="G168" s="16">
        <f t="shared" ref="G168:J168" si="58">G169+G170+G171+G172</f>
        <v>0</v>
      </c>
      <c r="H168" s="16">
        <f t="shared" si="58"/>
        <v>0</v>
      </c>
      <c r="I168" s="16">
        <f t="shared" si="58"/>
        <v>715.09608000000003</v>
      </c>
      <c r="J168" s="16">
        <f t="shared" si="58"/>
        <v>0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 x14ac:dyDescent="0.25">
      <c r="A169" s="74"/>
      <c r="B169" s="77"/>
      <c r="C169" s="80"/>
      <c r="D169" s="82"/>
      <c r="E169" s="68" t="s">
        <v>56</v>
      </c>
      <c r="F169" s="15">
        <f t="shared" si="57"/>
        <v>0</v>
      </c>
      <c r="G169" s="18">
        <v>0</v>
      </c>
      <c r="H169" s="18">
        <v>0</v>
      </c>
      <c r="I169" s="18"/>
      <c r="J169" s="18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 ht="16.3" customHeight="1" x14ac:dyDescent="0.25">
      <c r="A170" s="74"/>
      <c r="B170" s="77"/>
      <c r="C170" s="80"/>
      <c r="D170" s="82"/>
      <c r="E170" s="68" t="s">
        <v>57</v>
      </c>
      <c r="F170" s="15">
        <f t="shared" si="57"/>
        <v>679.34127999999998</v>
      </c>
      <c r="G170" s="18">
        <v>0</v>
      </c>
      <c r="H170" s="18">
        <v>0</v>
      </c>
      <c r="I170" s="19">
        <v>679.34127999999998</v>
      </c>
      <c r="J170" s="18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 x14ac:dyDescent="0.25">
      <c r="A171" s="74"/>
      <c r="B171" s="77"/>
      <c r="C171" s="80"/>
      <c r="D171" s="82"/>
      <c r="E171" s="68" t="s">
        <v>58</v>
      </c>
      <c r="F171" s="15">
        <f t="shared" si="57"/>
        <v>35.754800000000003</v>
      </c>
      <c r="G171" s="18">
        <v>0</v>
      </c>
      <c r="H171" s="18">
        <v>0</v>
      </c>
      <c r="I171" s="19">
        <v>35.754800000000003</v>
      </c>
      <c r="J171" s="18">
        <v>0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12.9" customHeight="1" x14ac:dyDescent="0.25">
      <c r="A172" s="75"/>
      <c r="B172" s="78"/>
      <c r="C172" s="81"/>
      <c r="D172" s="83"/>
      <c r="E172" s="68" t="s">
        <v>59</v>
      </c>
      <c r="F172" s="15">
        <f t="shared" si="57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5" customHeight="1" x14ac:dyDescent="0.25">
      <c r="A173" s="88"/>
      <c r="B173" s="91" t="s">
        <v>73</v>
      </c>
      <c r="C173" s="79" t="s">
        <v>126</v>
      </c>
      <c r="D173" s="84"/>
      <c r="E173" s="14" t="s">
        <v>47</v>
      </c>
      <c r="F173" s="15">
        <f t="shared" si="57"/>
        <v>748726.04827000003</v>
      </c>
      <c r="G173" s="59">
        <f t="shared" ref="G173:J177" si="59">G13+G53+G63+G88+G138</f>
        <v>182601.34386000002</v>
      </c>
      <c r="H173" s="59">
        <f t="shared" si="59"/>
        <v>187246.97632999998</v>
      </c>
      <c r="I173" s="59">
        <f>I13+I53+I63+I88+I138</f>
        <v>182769.71108000001</v>
      </c>
      <c r="J173" s="59">
        <f t="shared" si="59"/>
        <v>196108.01699999999</v>
      </c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44"/>
      <c r="AM173" s="44"/>
      <c r="AN173" s="44"/>
      <c r="AO173" s="44"/>
      <c r="AP173" s="44"/>
      <c r="AQ173" s="28"/>
      <c r="AR173" s="28"/>
      <c r="AS173" s="28"/>
      <c r="AT173" s="28"/>
      <c r="AU173" s="28"/>
      <c r="AV173" s="28"/>
      <c r="AW173" s="28"/>
      <c r="AX173" s="28"/>
      <c r="AY173" s="28"/>
    </row>
    <row r="174" spans="1:52" s="31" customFormat="1" ht="14.95" customHeight="1" x14ac:dyDescent="0.25">
      <c r="A174" s="89"/>
      <c r="B174" s="92"/>
      <c r="C174" s="80"/>
      <c r="D174" s="84"/>
      <c r="E174" s="14" t="s">
        <v>56</v>
      </c>
      <c r="F174" s="15">
        <f t="shared" si="57"/>
        <v>22340.462289999999</v>
      </c>
      <c r="G174" s="59">
        <f t="shared" si="59"/>
        <v>6456.1931199999999</v>
      </c>
      <c r="H174" s="59">
        <f t="shared" si="59"/>
        <v>12084.26917</v>
      </c>
      <c r="I174" s="59">
        <f t="shared" si="59"/>
        <v>0</v>
      </c>
      <c r="J174" s="59">
        <f t="shared" si="59"/>
        <v>3800</v>
      </c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44"/>
      <c r="AM174" s="44"/>
      <c r="AN174" s="44"/>
      <c r="AO174" s="44"/>
      <c r="AP174" s="44"/>
      <c r="AQ174" s="28"/>
      <c r="AR174" s="28"/>
      <c r="AS174" s="28"/>
      <c r="AT174" s="28"/>
      <c r="AU174" s="28"/>
      <c r="AV174" s="28"/>
      <c r="AW174" s="28"/>
      <c r="AX174" s="28"/>
      <c r="AY174" s="28"/>
    </row>
    <row r="175" spans="1:52" s="31" customFormat="1" x14ac:dyDescent="0.25">
      <c r="A175" s="89"/>
      <c r="B175" s="92"/>
      <c r="C175" s="80"/>
      <c r="D175" s="84"/>
      <c r="E175" s="14" t="s">
        <v>57</v>
      </c>
      <c r="F175" s="15">
        <f t="shared" si="57"/>
        <v>2339.0718999999999</v>
      </c>
      <c r="G175" s="59">
        <f t="shared" si="59"/>
        <v>462.43673999999999</v>
      </c>
      <c r="H175" s="59">
        <f t="shared" si="59"/>
        <v>749.29388000000006</v>
      </c>
      <c r="I175" s="59">
        <f t="shared" si="59"/>
        <v>805.34127999999998</v>
      </c>
      <c r="J175" s="59">
        <f t="shared" si="59"/>
        <v>322</v>
      </c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44"/>
      <c r="AM175" s="44"/>
      <c r="AN175" s="44"/>
      <c r="AO175" s="44"/>
      <c r="AP175" s="44"/>
      <c r="AQ175" s="28"/>
      <c r="AR175" s="28"/>
      <c r="AS175" s="28"/>
      <c r="AT175" s="28"/>
      <c r="AU175" s="28"/>
      <c r="AV175" s="28"/>
      <c r="AW175" s="28"/>
      <c r="AX175" s="28"/>
      <c r="AY175" s="28"/>
    </row>
    <row r="176" spans="1:52" s="31" customFormat="1" x14ac:dyDescent="0.25">
      <c r="A176" s="89"/>
      <c r="B176" s="92"/>
      <c r="C176" s="80"/>
      <c r="D176" s="84"/>
      <c r="E176" s="14" t="s">
        <v>58</v>
      </c>
      <c r="F176" s="15">
        <f t="shared" si="57"/>
        <v>724046.51407999999</v>
      </c>
      <c r="G176" s="59">
        <f t="shared" si="59"/>
        <v>175682.71400000001</v>
      </c>
      <c r="H176" s="59">
        <f t="shared" si="59"/>
        <v>174413.41327999998</v>
      </c>
      <c r="I176" s="59">
        <f t="shared" si="59"/>
        <v>181964.36980000001</v>
      </c>
      <c r="J176" s="59">
        <f t="shared" si="59"/>
        <v>191986.01699999999</v>
      </c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44"/>
      <c r="AM176" s="44"/>
      <c r="AN176" s="44"/>
      <c r="AO176" s="44"/>
      <c r="AP176" s="44"/>
      <c r="AQ176" s="28"/>
      <c r="AR176" s="28"/>
      <c r="AS176" s="28"/>
      <c r="AT176" s="28"/>
      <c r="AU176" s="28"/>
      <c r="AV176" s="28"/>
      <c r="AW176" s="28"/>
      <c r="AX176" s="28"/>
      <c r="AY176" s="28"/>
    </row>
    <row r="177" spans="1:51" s="42" customFormat="1" ht="26.15" customHeight="1" x14ac:dyDescent="0.25">
      <c r="A177" s="90"/>
      <c r="B177" s="93"/>
      <c r="C177" s="81"/>
      <c r="D177" s="85"/>
      <c r="E177" s="14" t="s">
        <v>59</v>
      </c>
      <c r="F177" s="15">
        <f t="shared" si="57"/>
        <v>0</v>
      </c>
      <c r="G177" s="59">
        <f t="shared" si="59"/>
        <v>0</v>
      </c>
      <c r="H177" s="59">
        <f t="shared" si="59"/>
        <v>0</v>
      </c>
      <c r="I177" s="59">
        <f t="shared" si="59"/>
        <v>0</v>
      </c>
      <c r="J177" s="59">
        <f t="shared" si="59"/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45"/>
      <c r="AM177" s="45"/>
      <c r="AN177" s="45"/>
      <c r="AO177" s="45"/>
      <c r="AP177" s="45"/>
      <c r="AQ177" s="39"/>
      <c r="AR177" s="39"/>
      <c r="AS177" s="39"/>
      <c r="AT177" s="39"/>
      <c r="AU177" s="39"/>
      <c r="AV177" s="39"/>
      <c r="AW177" s="39"/>
      <c r="AX177" s="39"/>
      <c r="AY177" s="39"/>
    </row>
    <row r="178" spans="1:51" s="22" customFormat="1" ht="32.450000000000003" customHeight="1" x14ac:dyDescent="0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51" s="22" customFormat="1" ht="32.450000000000003" customHeight="1" x14ac:dyDescent="0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</row>
    <row r="180" spans="1:51" s="22" customFormat="1" x14ac:dyDescent="0.25">
      <c r="A180" s="20"/>
      <c r="B180" s="20"/>
      <c r="C180" s="20"/>
      <c r="D180" s="20"/>
      <c r="E180" s="20"/>
      <c r="F180" s="21"/>
      <c r="G180" s="20"/>
      <c r="H180" s="20"/>
      <c r="I180" s="20"/>
      <c r="J180" s="20"/>
    </row>
    <row r="181" spans="1:51" s="22" customFormat="1" x14ac:dyDescent="0.25">
      <c r="A181" s="20"/>
      <c r="B181" s="20"/>
      <c r="C181" s="20"/>
      <c r="D181" s="20"/>
      <c r="E181" s="20"/>
      <c r="F181" s="21"/>
      <c r="G181" s="20"/>
      <c r="H181" s="21"/>
      <c r="I181" s="21"/>
      <c r="J181" s="21"/>
    </row>
    <row r="182" spans="1:51" s="22" customFormat="1" x14ac:dyDescent="0.25">
      <c r="F182" s="26"/>
      <c r="H182" s="46"/>
      <c r="I182" s="46"/>
      <c r="J182" s="46"/>
    </row>
    <row r="183" spans="1:51" s="22" customFormat="1" x14ac:dyDescent="0.25">
      <c r="F183" s="26"/>
      <c r="H183" s="46"/>
      <c r="I183" s="46"/>
      <c r="J183" s="46"/>
    </row>
    <row r="184" spans="1:51" s="22" customFormat="1" x14ac:dyDescent="0.25">
      <c r="F184" s="26"/>
      <c r="H184" s="46"/>
      <c r="I184" s="46"/>
      <c r="J184" s="46"/>
    </row>
    <row r="185" spans="1:51" s="22" customFormat="1" x14ac:dyDescent="0.25">
      <c r="F185" s="26"/>
      <c r="H185" s="46"/>
      <c r="I185" s="46"/>
      <c r="J185" s="46"/>
    </row>
    <row r="186" spans="1:51" s="22" customFormat="1" x14ac:dyDescent="0.25">
      <c r="F186" s="26"/>
      <c r="H186" s="46"/>
      <c r="I186" s="46"/>
      <c r="J186" s="46"/>
    </row>
    <row r="187" spans="1:51" s="22" customFormat="1" x14ac:dyDescent="0.25">
      <c r="F187" s="26"/>
      <c r="H187" s="46"/>
      <c r="I187" s="46"/>
      <c r="J187" s="46"/>
    </row>
    <row r="188" spans="1:51" s="22" customFormat="1" x14ac:dyDescent="0.25">
      <c r="F188" s="26"/>
      <c r="H188" s="46"/>
      <c r="I188" s="46"/>
      <c r="J188" s="46"/>
    </row>
    <row r="189" spans="1:51" s="22" customFormat="1" x14ac:dyDescent="0.25">
      <c r="F189" s="26"/>
      <c r="H189" s="46"/>
      <c r="I189" s="46"/>
      <c r="J189" s="46"/>
    </row>
    <row r="190" spans="1:51" s="22" customFormat="1" x14ac:dyDescent="0.25">
      <c r="F190" s="26"/>
      <c r="H190" s="46"/>
      <c r="I190" s="46"/>
      <c r="J190" s="46"/>
    </row>
    <row r="191" spans="1:51" s="22" customFormat="1" x14ac:dyDescent="0.25">
      <c r="F191" s="26"/>
      <c r="H191" s="46"/>
      <c r="I191" s="46"/>
      <c r="J191" s="46"/>
    </row>
    <row r="192" spans="1:51" s="22" customFormat="1" x14ac:dyDescent="0.25">
      <c r="F192" s="26"/>
      <c r="H192" s="46"/>
      <c r="I192" s="46"/>
      <c r="J192" s="46"/>
    </row>
    <row r="193" spans="1:51" s="22" customFormat="1" x14ac:dyDescent="0.25">
      <c r="F193" s="26"/>
      <c r="H193" s="46"/>
      <c r="I193" s="46"/>
      <c r="J193" s="46"/>
    </row>
    <row r="194" spans="1:51" s="22" customFormat="1" x14ac:dyDescent="0.25">
      <c r="F194" s="26"/>
      <c r="H194" s="46"/>
      <c r="I194" s="46"/>
      <c r="J194" s="46"/>
    </row>
    <row r="195" spans="1:51" s="22" customFormat="1" x14ac:dyDescent="0.25">
      <c r="F195" s="26"/>
      <c r="H195" s="46"/>
      <c r="I195" s="46"/>
      <c r="J195" s="46"/>
    </row>
    <row r="196" spans="1:51" s="22" customFormat="1" x14ac:dyDescent="0.25">
      <c r="F196" s="26"/>
      <c r="H196" s="46"/>
      <c r="I196" s="46"/>
      <c r="J196" s="46"/>
    </row>
    <row r="197" spans="1:51" s="22" customFormat="1" x14ac:dyDescent="0.25">
      <c r="F197" s="26"/>
      <c r="H197" s="46"/>
      <c r="I197" s="46"/>
      <c r="J197" s="46"/>
    </row>
    <row r="198" spans="1:51" s="22" customFormat="1" x14ac:dyDescent="0.25">
      <c r="F198" s="26"/>
      <c r="H198" s="46"/>
      <c r="I198" s="46"/>
      <c r="J198" s="46"/>
    </row>
    <row r="199" spans="1:51" s="22" customFormat="1" x14ac:dyDescent="0.25">
      <c r="F199" s="26"/>
      <c r="H199" s="46"/>
      <c r="I199" s="46"/>
      <c r="J199" s="46"/>
    </row>
    <row r="200" spans="1:51" s="22" customFormat="1" x14ac:dyDescent="0.25">
      <c r="F200" s="26"/>
      <c r="H200" s="46"/>
      <c r="I200" s="46"/>
      <c r="J200" s="46"/>
    </row>
    <row r="201" spans="1:51" s="22" customFormat="1" x14ac:dyDescent="0.25">
      <c r="F201" s="26"/>
      <c r="H201" s="46"/>
      <c r="I201" s="46"/>
      <c r="J201" s="46"/>
    </row>
    <row r="202" spans="1:51" s="22" customFormat="1" x14ac:dyDescent="0.25">
      <c r="F202" s="26"/>
      <c r="H202" s="46"/>
      <c r="I202" s="46"/>
      <c r="J202" s="46"/>
    </row>
    <row r="203" spans="1:51" s="22" customFormat="1" x14ac:dyDescent="0.25">
      <c r="F203" s="26"/>
      <c r="H203" s="46"/>
      <c r="I203" s="46"/>
      <c r="J203" s="46"/>
    </row>
    <row r="204" spans="1:51" s="48" customFormat="1" x14ac:dyDescent="0.25">
      <c r="A204" s="47"/>
      <c r="F204" s="49"/>
      <c r="H204" s="46"/>
      <c r="I204" s="46"/>
      <c r="J204" s="46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</row>
    <row r="205" spans="1:51" s="48" customFormat="1" x14ac:dyDescent="0.25">
      <c r="A205" s="47"/>
      <c r="F205" s="49"/>
      <c r="H205" s="46"/>
      <c r="I205" s="46"/>
      <c r="J205" s="46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</row>
    <row r="206" spans="1:51" s="48" customFormat="1" x14ac:dyDescent="0.25">
      <c r="A206" s="47"/>
      <c r="F206" s="49"/>
      <c r="H206" s="46"/>
      <c r="I206" s="46"/>
      <c r="J206" s="46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</row>
    <row r="207" spans="1:51" s="48" customFormat="1" x14ac:dyDescent="0.25">
      <c r="A207" s="47"/>
      <c r="F207" s="49"/>
      <c r="H207" s="46"/>
      <c r="I207" s="46"/>
      <c r="J207" s="46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</row>
    <row r="208" spans="1:51" s="48" customFormat="1" x14ac:dyDescent="0.25">
      <c r="A208" s="47"/>
      <c r="F208" s="49"/>
      <c r="H208" s="46"/>
      <c r="I208" s="46"/>
      <c r="J208" s="46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</row>
    <row r="209" spans="1:51" s="48" customFormat="1" x14ac:dyDescent="0.25">
      <c r="A209" s="47"/>
      <c r="F209" s="49"/>
      <c r="H209" s="46"/>
      <c r="I209" s="46"/>
      <c r="J209" s="46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</row>
    <row r="210" spans="1:51" s="48" customFormat="1" x14ac:dyDescent="0.25">
      <c r="A210" s="47"/>
      <c r="F210" s="49"/>
      <c r="H210" s="46"/>
      <c r="I210" s="46"/>
      <c r="J210" s="46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</row>
  </sheetData>
  <autoFilter ref="A10:I177"/>
  <mergeCells count="145">
    <mergeCell ref="A53:A57"/>
    <mergeCell ref="C83:C87"/>
    <mergeCell ref="A153:A157"/>
    <mergeCell ref="B153:B157"/>
    <mergeCell ref="C153:C157"/>
    <mergeCell ref="A93:A97"/>
    <mergeCell ref="B93:B97"/>
    <mergeCell ref="C93:C97"/>
    <mergeCell ref="A88:A92"/>
    <mergeCell ref="B88:B92"/>
    <mergeCell ref="C88:C92"/>
    <mergeCell ref="A83:A87"/>
    <mergeCell ref="A133:A137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63:A67"/>
    <mergeCell ref="B63:B67"/>
    <mergeCell ref="B133:B137"/>
    <mergeCell ref="C133:C137"/>
    <mergeCell ref="C128:C132"/>
    <mergeCell ref="A128:A132"/>
    <mergeCell ref="B128:B132"/>
    <mergeCell ref="C98:C102"/>
    <mergeCell ref="A103:A107"/>
    <mergeCell ref="B103:B107"/>
    <mergeCell ref="C103:C107"/>
    <mergeCell ref="A118:A122"/>
    <mergeCell ref="B118:B122"/>
    <mergeCell ref="A123:A127"/>
    <mergeCell ref="B123:B127"/>
    <mergeCell ref="C123:C127"/>
    <mergeCell ref="A98:A102"/>
    <mergeCell ref="B98:B102"/>
    <mergeCell ref="C118:C122"/>
    <mergeCell ref="A113:A117"/>
    <mergeCell ref="C113:C117"/>
    <mergeCell ref="B113:B117"/>
    <mergeCell ref="A108:A112"/>
    <mergeCell ref="B108:B112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B163:B167"/>
    <mergeCell ref="C163:C167"/>
    <mergeCell ref="D88:D92"/>
    <mergeCell ref="D118:D122"/>
    <mergeCell ref="D123:D127"/>
    <mergeCell ref="D128:D132"/>
    <mergeCell ref="D153:D157"/>
    <mergeCell ref="C108:C112"/>
    <mergeCell ref="D73:D77"/>
    <mergeCell ref="D133:D137"/>
    <mergeCell ref="D108:D112"/>
    <mergeCell ref="D93:D97"/>
    <mergeCell ref="D98:D102"/>
    <mergeCell ref="D103:D107"/>
    <mergeCell ref="D113:D117"/>
    <mergeCell ref="B148:B152"/>
    <mergeCell ref="C148:C152"/>
    <mergeCell ref="A168:A172"/>
    <mergeCell ref="B168:B172"/>
    <mergeCell ref="C168:C172"/>
    <mergeCell ref="D168:D172"/>
    <mergeCell ref="D173:D177"/>
    <mergeCell ref="D138:D142"/>
    <mergeCell ref="D143:D147"/>
    <mergeCell ref="D158:D162"/>
    <mergeCell ref="D163:D167"/>
    <mergeCell ref="D148:D152"/>
    <mergeCell ref="A173:A177"/>
    <mergeCell ref="C173:C177"/>
    <mergeCell ref="B173:B177"/>
    <mergeCell ref="A138:A142"/>
    <mergeCell ref="B138:B142"/>
    <mergeCell ref="C138:C142"/>
    <mergeCell ref="A158:A162"/>
    <mergeCell ref="A143:A147"/>
    <mergeCell ref="B143:B147"/>
    <mergeCell ref="C143:C147"/>
    <mergeCell ref="B158:B162"/>
    <mergeCell ref="C158:C162"/>
    <mergeCell ref="A148:A152"/>
    <mergeCell ref="A163:A16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87" max="9" man="1"/>
    <brk id="107" max="9" man="1"/>
    <brk id="132" max="9" man="1"/>
    <brk id="1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2022-04-07T13:53:51Z</dcterms:modified>
</cp:coreProperties>
</file>